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12320" yWindow="110" windowWidth="12120" windowHeight="89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<sst xmlns="http://schemas.openxmlformats.org/spreadsheetml/2006/main" count="109" uniqueCount="90">
  <si>
    <t>1½</t>
  </si>
  <si>
    <t>Over 115</t>
  </si>
  <si>
    <t>10 min</t>
  </si>
  <si>
    <t>5 min</t>
  </si>
  <si>
    <t>1 min</t>
  </si>
  <si>
    <t>30 sec</t>
  </si>
  <si>
    <t>No exposure?</t>
  </si>
  <si>
    <t>Noise Level</t>
  </si>
  <si>
    <t>Exposure Time</t>
  </si>
  <si>
    <t>(hrs)</t>
  </si>
  <si>
    <t xml:space="preserve">Activity 1 </t>
  </si>
  <si>
    <t xml:space="preserve">Activity 2 </t>
  </si>
  <si>
    <t xml:space="preserve">Activity 3 </t>
  </si>
  <si>
    <t xml:space="preserve">Activity 4 </t>
  </si>
  <si>
    <t xml:space="preserve">Activity 5 </t>
  </si>
  <si>
    <t>Dose</t>
  </si>
  <si>
    <t>(%)</t>
  </si>
  <si>
    <t>(min)</t>
  </si>
  <si>
    <t>Equivalent Noise Exposure Level</t>
  </si>
  <si>
    <t>Total</t>
  </si>
  <si>
    <t>Time</t>
  </si>
  <si>
    <t xml:space="preserve"> (in hrs)</t>
  </si>
  <si>
    <t>(in mins)</t>
  </si>
  <si>
    <t>Sound Level</t>
  </si>
  <si>
    <t>(hrs/24 hr day)</t>
  </si>
  <si>
    <t>(dBA)</t>
  </si>
  <si>
    <t>where,</t>
  </si>
  <si>
    <r>
      <t>       L</t>
    </r>
    <r>
      <rPr>
        <vertAlign val="subscript"/>
        <sz val="13"/>
        <rFont val="Times New Roman"/>
        <family val="1"/>
      </rPr>
      <t xml:space="preserve">ex,8     </t>
    </r>
    <r>
      <rPr>
        <sz val="13"/>
        <rFont val="Times New Roman"/>
        <family val="1"/>
      </rPr>
      <t>is the equivalent sound exposure level in 8 hours,</t>
    </r>
  </si>
  <si>
    <t>           ∑    is the sum of the values in the enclosed expression for all activities from i = 1 to i = n,</t>
  </si>
  <si>
    <t>             i    is a discrete activity of a worker exposed to a sound level,</t>
  </si>
  <si>
    <r>
      <t>      SPL</t>
    </r>
    <r>
      <rPr>
        <vertAlign val="subscript"/>
        <sz val="13"/>
        <rFont val="Times New Roman"/>
        <family val="1"/>
      </rPr>
      <t>i</t>
    </r>
    <r>
      <rPr>
        <sz val="13"/>
        <rFont val="Times New Roman"/>
        <family val="1"/>
      </rPr>
      <t>    is the sound level of i in dBA,</t>
    </r>
  </si>
  <si>
    <t>            n    is the total number of discrete activities in the worker’s total workday</t>
  </si>
  <si>
    <r>
      <t>8 hr Equivalent Exposure Level (L</t>
    </r>
    <r>
      <rPr>
        <b/>
        <vertAlign val="subscript"/>
        <sz val="12"/>
        <rFont val="Arial"/>
        <family val="2"/>
      </rPr>
      <t>ex,8</t>
    </r>
    <r>
      <rPr>
        <b/>
        <sz val="12"/>
        <rFont val="Arial"/>
        <family val="2"/>
      </rPr>
      <t>)</t>
    </r>
  </si>
  <si>
    <t>80-85 dB(A)</t>
  </si>
  <si>
    <t>85+ dB(A)</t>
  </si>
  <si>
    <t>&lt;80 dB(A)</t>
  </si>
  <si>
    <r>
      <t>L</t>
    </r>
    <r>
      <rPr>
        <b/>
        <vertAlign val="subscript"/>
        <sz val="12"/>
        <rFont val="Arial"/>
        <family val="2"/>
      </rPr>
      <t>ex,8</t>
    </r>
  </si>
  <si>
    <t>some risk of noise induced hearing loss</t>
  </si>
  <si>
    <t>little risk of noise induced hearing loss</t>
  </si>
  <si>
    <t>1¼</t>
  </si>
  <si>
    <t>40 min</t>
  </si>
  <si>
    <t>20 min</t>
  </si>
  <si>
    <t>30 min</t>
  </si>
  <si>
    <t>3 min</t>
  </si>
  <si>
    <t>1½ min</t>
  </si>
  <si>
    <t>20 sec</t>
  </si>
  <si>
    <t>10 sec</t>
  </si>
  <si>
    <r>
      <t xml:space="preserve">Time Weighted Average Calculator: </t>
    </r>
    <r>
      <rPr>
        <sz val="12"/>
        <rFont val="Arial"/>
        <family val="2"/>
      </rPr>
      <t xml:space="preserve"> This table calculates the 8 hr equivalent sound exposure level for different noise levels and for specified lengths of exposure time.  To use this chart, enter the amount of time spent performing each activity and the corresponding noise level.</t>
    </r>
  </si>
  <si>
    <r>
      <t>to not exceed L</t>
    </r>
    <r>
      <rPr>
        <vertAlign val="subscript"/>
        <sz val="10"/>
        <rFont val="Arial"/>
        <family val="2"/>
      </rPr>
      <t>ex,8</t>
    </r>
    <r>
      <rPr>
        <sz val="10"/>
        <rFont val="Arial"/>
        <family val="0"/>
      </rPr>
      <t xml:space="preserve"> of 85 dB(A)</t>
    </r>
  </si>
  <si>
    <r>
      <t>to not exceed L</t>
    </r>
    <r>
      <rPr>
        <vertAlign val="subscript"/>
        <sz val="10"/>
        <rFont val="Arial"/>
        <family val="2"/>
      </rPr>
      <t>ex,8</t>
    </r>
    <r>
      <rPr>
        <sz val="10"/>
        <rFont val="Arial"/>
        <family val="0"/>
      </rPr>
      <t xml:space="preserve"> of 80 dB(A)</t>
    </r>
  </si>
  <si>
    <t>DO NOT USE FOR NOISE LEVELS ABOVE 112 dB(A)</t>
  </si>
  <si>
    <t>7½</t>
  </si>
  <si>
    <t>2½</t>
  </si>
  <si>
    <r>
      <t xml:space="preserve">Allowed Exposure Time Calculator: </t>
    </r>
    <r>
      <rPr>
        <sz val="12"/>
        <rFont val="Arial"/>
        <family val="2"/>
      </rPr>
      <t>T</t>
    </r>
    <r>
      <rPr>
        <sz val="12"/>
        <rFont val="Arial"/>
        <family val="2"/>
      </rPr>
      <t>his table calculates the amount of time it takes to reach either an equivalent 8-hr exposure or L</t>
    </r>
    <r>
      <rPr>
        <vertAlign val="subscript"/>
        <sz val="12"/>
        <rFont val="Arial"/>
        <family val="2"/>
      </rPr>
      <t>ex,8</t>
    </r>
    <r>
      <rPr>
        <sz val="12"/>
        <rFont val="Arial"/>
        <family val="2"/>
      </rPr>
      <t xml:space="preserve"> of 85 dB(A) (</t>
    </r>
    <r>
      <rPr>
        <sz val="12"/>
        <color indexed="51"/>
        <rFont val="Arial"/>
        <family val="2"/>
      </rPr>
      <t>in yellow</t>
    </r>
    <r>
      <rPr>
        <sz val="12"/>
        <rFont val="Arial"/>
        <family val="2"/>
      </rPr>
      <t>) or L</t>
    </r>
    <r>
      <rPr>
        <vertAlign val="subscript"/>
        <sz val="12"/>
        <rFont val="Arial"/>
        <family val="2"/>
      </rPr>
      <t>ex,8</t>
    </r>
    <r>
      <rPr>
        <sz val="12"/>
        <rFont val="Arial"/>
        <family val="2"/>
      </rPr>
      <t xml:space="preserve"> of 80 dB(A) (</t>
    </r>
    <r>
      <rPr>
        <sz val="12"/>
        <color indexed="50"/>
        <rFont val="Arial"/>
        <family val="2"/>
      </rPr>
      <t>in green</t>
    </r>
    <r>
      <rPr>
        <sz val="12"/>
        <rFont val="Arial"/>
        <family val="2"/>
      </rPr>
      <t xml:space="preserve">).  Enter the noise level and press ENTER and the result is provided both in hours and in minutes.                                                                       </t>
    </r>
  </si>
  <si>
    <r>
      <t>            t</t>
    </r>
    <r>
      <rPr>
        <vertAlign val="subscript"/>
        <sz val="13"/>
        <rFont val="Times New Roman"/>
        <family val="1"/>
      </rPr>
      <t xml:space="preserve">i     </t>
    </r>
    <r>
      <rPr>
        <sz val="13"/>
        <rFont val="Times New Roman"/>
        <family val="1"/>
      </rPr>
      <t>is the duration in hours of i,</t>
    </r>
  </si>
  <si>
    <t>minimal risk of noise induced hearing loss</t>
  </si>
  <si>
    <t>significant risk of noise induced hearing loss</t>
  </si>
  <si>
    <t>(in dB(A))</t>
  </si>
  <si>
    <t>80 dB(A)</t>
  </si>
  <si>
    <t>85 dB(A)</t>
  </si>
  <si>
    <t>5⅔</t>
  </si>
  <si>
    <t>3¾</t>
  </si>
  <si>
    <t>3¼</t>
  </si>
  <si>
    <t>15 min</t>
  </si>
  <si>
    <r>
      <t>Duration              (85 dBA L</t>
    </r>
    <r>
      <rPr>
        <b/>
        <vertAlign val="subscript"/>
        <sz val="12"/>
        <rFont val="Arial"/>
        <family val="2"/>
      </rPr>
      <t>ex,8</t>
    </r>
    <r>
      <rPr>
        <b/>
        <sz val="12"/>
        <rFont val="Arial"/>
        <family val="2"/>
      </rPr>
      <t>)</t>
    </r>
  </si>
  <si>
    <r>
      <t>Duration                        (80 dBA L</t>
    </r>
    <r>
      <rPr>
        <b/>
        <vertAlign val="subscript"/>
        <sz val="12"/>
        <rFont val="Arial"/>
        <family val="2"/>
      </rPr>
      <t>ex,8</t>
    </r>
    <r>
      <rPr>
        <b/>
        <sz val="12"/>
        <rFont val="Arial"/>
        <family val="2"/>
      </rPr>
      <t>)</t>
    </r>
  </si>
  <si>
    <t>Questions or comments regarding this calculator should be forwarded to John Oudyk at 1-800-263-2129</t>
  </si>
  <si>
    <t>Activity 6</t>
  </si>
  <si>
    <t>Activity 7</t>
  </si>
  <si>
    <t>Activity 8</t>
  </si>
  <si>
    <t>Activity 9</t>
  </si>
  <si>
    <t>Activity 10</t>
  </si>
  <si>
    <t>Activity 11</t>
  </si>
  <si>
    <t>Activity 12</t>
  </si>
  <si>
    <t>Activity 13</t>
  </si>
  <si>
    <t>Activity 14</t>
  </si>
  <si>
    <t>Activity 15</t>
  </si>
  <si>
    <t>Activity 16</t>
  </si>
  <si>
    <t>Activity 17</t>
  </si>
  <si>
    <t>Activity 18</t>
  </si>
  <si>
    <t>Activity 19</t>
  </si>
  <si>
    <t>Activity 20</t>
  </si>
  <si>
    <t>Activity 21</t>
  </si>
  <si>
    <t>Activity 22</t>
  </si>
  <si>
    <t>Activity 23</t>
  </si>
  <si>
    <t>Activity 24</t>
  </si>
  <si>
    <t>Activity 25</t>
  </si>
  <si>
    <t>The calculations performed in this spreadsheet are based on the following equation taken from                  O.Reg 381/15 found at:   https://www.ontario.ca/laws/regulation/150381</t>
  </si>
  <si>
    <r>
      <t>Noise Exposure Levels:</t>
    </r>
    <r>
      <rPr>
        <sz val="12"/>
        <rFont val="Arial"/>
        <family val="2"/>
      </rPr>
      <t xml:space="preserve"> The following chart estimates roughly the amount of time it takes to reach either an equivalent 8-hr exposure (L</t>
    </r>
    <r>
      <rPr>
        <vertAlign val="subscript"/>
        <sz val="12"/>
        <rFont val="Arial"/>
        <family val="2"/>
      </rPr>
      <t>ex,8</t>
    </r>
    <r>
      <rPr>
        <sz val="12"/>
        <rFont val="Arial"/>
        <family val="2"/>
      </rPr>
      <t xml:space="preserve">) of 85 dB(A) </t>
    </r>
    <r>
      <rPr>
        <sz val="12"/>
        <rFont val="Arial"/>
        <family val="2"/>
      </rPr>
      <t xml:space="preserve"> or an L</t>
    </r>
    <r>
      <rPr>
        <vertAlign val="subscript"/>
        <sz val="12"/>
        <rFont val="Arial"/>
        <family val="2"/>
      </rPr>
      <t>ex,8</t>
    </r>
    <r>
      <rPr>
        <sz val="12"/>
        <rFont val="Arial"/>
        <family val="2"/>
      </rPr>
      <t xml:space="preserve"> of 80 dB(A)</t>
    </r>
    <r>
      <rPr>
        <sz val="12"/>
        <rFont val="Arial"/>
        <family val="2"/>
      </rPr>
      <t xml:space="preserve">. </t>
    </r>
  </si>
  <si>
    <r>
      <t>Noise Exposure Calculator:</t>
    </r>
    <r>
      <rPr>
        <sz val="12"/>
        <rFont val="Arial"/>
        <family val="2"/>
      </rPr>
      <t xml:space="preserve"> This table calculates the 8 hour equivalent sound exposure level as per the equation in O.Reg 381/15.  To use this table, enter the measured noise level (in dB(A)) and the amount of time and press ENTER.</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</si>
</sst>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5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sz val="13"/>
      <name val="Times New Roman"/>
      <family val="1"/>
    </font>
    <font>
      <vertAlign val="subscript"/>
      <sz val="13"/>
      <name val="Times New Roman"/>
      <family val="1"/>
    </font>
    <font>
      <vertAlign val="subscript"/>
      <sz val="10"/>
      <name val="Arial"/>
      <family val="2"/>
    </font>
    <font>
      <b/>
      <vertAlign val="subscript"/>
      <sz val="12"/>
      <name val="Arial"/>
      <family val="2"/>
    </font>
    <font>
      <b/>
      <sz val="14"/>
      <color indexed="10"/>
      <name val="Arial"/>
      <family val="2"/>
    </font>
    <font>
      <b/>
      <sz val="14"/>
      <name val="Arial"/>
      <family val="2"/>
    </font>
    <font>
      <b/>
      <sz val="10"/>
      <color indexed="10"/>
      <name val="Arial"/>
      <family val="2"/>
    </font>
    <font>
      <sz val="12"/>
      <color indexed="51"/>
      <name val="Arial"/>
      <family val="2"/>
    </font>
    <font>
      <sz val="12"/>
      <color indexed="50"/>
      <name val="Arial"/>
      <family val="2"/>
    </font>
    <font>
      <vertAlign val="subscript"/>
      <sz val="12"/>
      <name val="Arial"/>
      <family val="2"/>
    </font>
    <fon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style="medium"/>
    </border>
    <border>
      <left>
        <color indexed="63"/>
      </left>
      <right>
        <color indexed="63"/>
      </right>
      <top>
        <color indexed="63"/>
      </top>
      <bottom style="thin"/>
    </border>
    <border>
      <left style="thin"/>
      <right style="medium"/>
      <top style="thin"/>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9">
    <xf numFmtId="0" fontId="0" fillId="0" borderId="0" xfId="0" applyAlignment="1">
      <alignment/>
    </xf>
    <xf numFmtId="0" fontId="0" fillId="33" borderId="0" xfId="0" applyFill="1" applyAlignment="1">
      <alignment/>
    </xf>
    <xf numFmtId="0" fontId="0" fillId="33" borderId="0" xfId="0" applyFont="1" applyFill="1" applyAlignment="1">
      <alignment/>
    </xf>
    <xf numFmtId="1" fontId="0" fillId="33" borderId="0" xfId="0" applyNumberFormat="1" applyFill="1" applyAlignment="1">
      <alignment/>
    </xf>
    <xf numFmtId="0" fontId="0" fillId="0" borderId="0" xfId="0"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172" fontId="3" fillId="33" borderId="0" xfId="0" applyNumberFormat="1" applyFont="1" applyFill="1" applyBorder="1" applyAlignment="1" applyProtection="1">
      <alignment horizontal="center"/>
      <protection/>
    </xf>
    <xf numFmtId="0" fontId="0" fillId="33" borderId="0" xfId="0" applyFont="1" applyFill="1" applyAlignment="1" applyProtection="1">
      <alignment/>
      <protection/>
    </xf>
    <xf numFmtId="0" fontId="10" fillId="33" borderId="0" xfId="0"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172" fontId="11"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protection/>
    </xf>
    <xf numFmtId="0" fontId="0" fillId="33" borderId="0" xfId="0" applyFill="1" applyAlignment="1" applyProtection="1">
      <alignment vertical="center"/>
      <protection/>
    </xf>
    <xf numFmtId="0" fontId="3" fillId="35" borderId="10"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5" fillId="37" borderId="11" xfId="0" applyFont="1" applyFill="1" applyBorder="1" applyAlignment="1" applyProtection="1">
      <alignment horizontal="center"/>
      <protection/>
    </xf>
    <xf numFmtId="0" fontId="5" fillId="37" borderId="12" xfId="0" applyFont="1" applyFill="1" applyBorder="1" applyAlignment="1" applyProtection="1">
      <alignment horizontal="center"/>
      <protection/>
    </xf>
    <xf numFmtId="0" fontId="5" fillId="33" borderId="0" xfId="0" applyFont="1" applyFill="1" applyAlignment="1" applyProtection="1">
      <alignment vertical="center" wrapText="1"/>
      <protection/>
    </xf>
    <xf numFmtId="0" fontId="4" fillId="33" borderId="0" xfId="0" applyFont="1" applyFill="1" applyAlignment="1" applyProtection="1">
      <alignment vertical="center" wrapText="1"/>
      <protection/>
    </xf>
    <xf numFmtId="0" fontId="10" fillId="33" borderId="13" xfId="0" applyFont="1" applyFill="1" applyBorder="1" applyAlignment="1" applyProtection="1">
      <alignment horizontal="center"/>
      <protection locked="0"/>
    </xf>
    <xf numFmtId="0" fontId="12" fillId="33" borderId="0" xfId="0" applyFont="1" applyFill="1" applyAlignment="1" applyProtection="1">
      <alignment/>
      <protection/>
    </xf>
    <xf numFmtId="2" fontId="11" fillId="0" borderId="0" xfId="0" applyNumberFormat="1" applyFont="1" applyFill="1" applyBorder="1" applyAlignment="1" applyProtection="1">
      <alignment horizontal="center"/>
      <protection/>
    </xf>
    <xf numFmtId="172" fontId="11" fillId="0"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4" fillId="33" borderId="0" xfId="0" applyFont="1" applyFill="1" applyBorder="1" applyAlignment="1" applyProtection="1">
      <alignment horizontal="center" vertical="top" wrapText="1"/>
      <protection/>
    </xf>
    <xf numFmtId="0" fontId="6" fillId="0" borderId="0" xfId="0" applyFont="1" applyAlignment="1" applyProtection="1">
      <alignment/>
      <protection/>
    </xf>
    <xf numFmtId="0" fontId="6" fillId="0" borderId="0" xfId="0" applyFont="1" applyAlignment="1" applyProtection="1">
      <alignment horizontal="left" indent="2"/>
      <protection/>
    </xf>
    <xf numFmtId="0" fontId="10" fillId="33" borderId="14" xfId="0" applyFont="1" applyFill="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17" xfId="0" applyFont="1" applyFill="1" applyBorder="1" applyAlignment="1" applyProtection="1">
      <alignment horizontal="center"/>
      <protection locked="0"/>
    </xf>
    <xf numFmtId="0" fontId="5" fillId="33" borderId="18" xfId="0" applyFont="1" applyFill="1" applyBorder="1" applyAlignment="1" applyProtection="1">
      <alignment horizontal="left"/>
      <protection locked="0"/>
    </xf>
    <xf numFmtId="0" fontId="5" fillId="33" borderId="19" xfId="0" applyFont="1" applyFill="1" applyBorder="1" applyAlignment="1" applyProtection="1">
      <alignment horizontal="left"/>
      <protection locked="0"/>
    </xf>
    <xf numFmtId="0" fontId="10" fillId="33" borderId="20" xfId="0" applyFont="1" applyFill="1" applyBorder="1" applyAlignment="1" applyProtection="1">
      <alignment horizontal="center"/>
      <protection locked="0"/>
    </xf>
    <xf numFmtId="0" fontId="10" fillId="33" borderId="21" xfId="0" applyFont="1" applyFill="1" applyBorder="1" applyAlignment="1" applyProtection="1">
      <alignment horizontal="center"/>
      <protection locked="0"/>
    </xf>
    <xf numFmtId="0" fontId="5" fillId="35" borderId="10"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172" fontId="5" fillId="33" borderId="23" xfId="0" applyNumberFormat="1" applyFont="1" applyFill="1" applyBorder="1" applyAlignment="1" applyProtection="1">
      <alignment horizontal="center" vertical="center" wrapText="1"/>
      <protection/>
    </xf>
    <xf numFmtId="172" fontId="5" fillId="33" borderId="10" xfId="0" applyNumberFormat="1"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177" fontId="16" fillId="37" borderId="24" xfId="0" applyNumberFormat="1" applyFont="1" applyFill="1" applyBorder="1" applyAlignment="1" applyProtection="1">
      <alignment horizontal="center"/>
      <protection/>
    </xf>
    <xf numFmtId="177" fontId="16" fillId="37" borderId="21" xfId="0" applyNumberFormat="1" applyFont="1" applyFill="1" applyBorder="1" applyAlignment="1" applyProtection="1">
      <alignment horizontal="center"/>
      <protection/>
    </xf>
    <xf numFmtId="177" fontId="16" fillId="37" borderId="25" xfId="0" applyNumberFormat="1" applyFont="1" applyFill="1" applyBorder="1" applyAlignment="1" applyProtection="1">
      <alignment horizontal="center"/>
      <protection/>
    </xf>
    <xf numFmtId="177" fontId="16" fillId="37" borderId="26" xfId="0" applyNumberFormat="1" applyFont="1" applyFill="1" applyBorder="1" applyAlignment="1" applyProtection="1">
      <alignment horizontal="center"/>
      <protection/>
    </xf>
    <xf numFmtId="0" fontId="5" fillId="34" borderId="10"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3" borderId="0" xfId="0" applyFont="1" applyFill="1" applyAlignment="1" applyProtection="1">
      <alignment vertical="center" wrapText="1"/>
      <protection/>
    </xf>
    <xf numFmtId="1" fontId="11" fillId="0" borderId="0" xfId="0" applyNumberFormat="1" applyFont="1" applyFill="1" applyBorder="1" applyAlignment="1" applyProtection="1">
      <alignment horizontal="center"/>
      <protection/>
    </xf>
    <xf numFmtId="0" fontId="5" fillId="37" borderId="27" xfId="0" applyFont="1" applyFill="1" applyBorder="1" applyAlignment="1" applyProtection="1">
      <alignment horizontal="center"/>
      <protection/>
    </xf>
    <xf numFmtId="0" fontId="5" fillId="37" borderId="28" xfId="0" applyFont="1" applyFill="1" applyBorder="1" applyAlignment="1" applyProtection="1">
      <alignment horizontal="center"/>
      <protection/>
    </xf>
    <xf numFmtId="0" fontId="5" fillId="37" borderId="29" xfId="0" applyFont="1" applyFill="1" applyBorder="1" applyAlignment="1" applyProtection="1">
      <alignment horizontal="center"/>
      <protection/>
    </xf>
    <xf numFmtId="0" fontId="5" fillId="37" borderId="30" xfId="0" applyFont="1" applyFill="1" applyBorder="1" applyAlignment="1" applyProtection="1">
      <alignment horizontal="center"/>
      <protection/>
    </xf>
    <xf numFmtId="0" fontId="5" fillId="37" borderId="31" xfId="0" applyFont="1" applyFill="1" applyBorder="1" applyAlignment="1" applyProtection="1">
      <alignment horizontal="center"/>
      <protection/>
    </xf>
    <xf numFmtId="2" fontId="5" fillId="33" borderId="23" xfId="0" applyNumberFormat="1"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wrapText="1"/>
      <protection/>
    </xf>
    <xf numFmtId="0" fontId="5" fillId="37" borderId="29" xfId="0" applyFont="1" applyFill="1" applyBorder="1" applyAlignment="1" applyProtection="1">
      <alignment horizontal="center" vertical="top" wrapText="1"/>
      <protection/>
    </xf>
    <xf numFmtId="0" fontId="5" fillId="37" borderId="31" xfId="0" applyFont="1" applyFill="1" applyBorder="1" applyAlignment="1" applyProtection="1">
      <alignment horizontal="center" vertical="top" wrapText="1"/>
      <protection/>
    </xf>
    <xf numFmtId="0" fontId="5" fillId="37" borderId="32" xfId="0" applyFont="1" applyFill="1" applyBorder="1" applyAlignment="1" applyProtection="1">
      <alignment horizontal="center"/>
      <protection/>
    </xf>
    <xf numFmtId="0" fontId="10" fillId="33" borderId="15" xfId="0" applyFont="1" applyFill="1" applyBorder="1" applyAlignment="1" applyProtection="1">
      <alignment horizontal="center"/>
      <protection locked="0"/>
    </xf>
    <xf numFmtId="0" fontId="10" fillId="33" borderId="33" xfId="0" applyFont="1" applyFill="1" applyBorder="1" applyAlignment="1" applyProtection="1">
      <alignment horizontal="center"/>
      <protection locked="0"/>
    </xf>
    <xf numFmtId="0" fontId="5" fillId="37" borderId="34" xfId="0" applyFont="1" applyFill="1" applyBorder="1" applyAlignment="1" applyProtection="1">
      <alignment horizontal="center"/>
      <protection/>
    </xf>
    <xf numFmtId="0" fontId="5" fillId="37" borderId="35" xfId="0" applyFont="1" applyFill="1" applyBorder="1" applyAlignment="1" applyProtection="1">
      <alignment horizontal="center"/>
      <protection/>
    </xf>
    <xf numFmtId="0" fontId="5" fillId="37" borderId="27" xfId="0" applyFont="1" applyFill="1" applyBorder="1" applyAlignment="1" applyProtection="1">
      <alignment horizontal="center" vertical="top" wrapText="1"/>
      <protection/>
    </xf>
    <xf numFmtId="0" fontId="5" fillId="37" borderId="28" xfId="0" applyFont="1" applyFill="1" applyBorder="1" applyAlignment="1" applyProtection="1">
      <alignment horizontal="center" vertical="top" wrapText="1"/>
      <protection/>
    </xf>
    <xf numFmtId="0" fontId="5" fillId="35" borderId="15" xfId="0" applyFont="1" applyFill="1" applyBorder="1" applyAlignment="1" applyProtection="1">
      <alignment horizontal="center" vertical="center" wrapText="1"/>
      <protection/>
    </xf>
    <xf numFmtId="0" fontId="5" fillId="35" borderId="36" xfId="0" applyFont="1" applyFill="1" applyBorder="1" applyAlignment="1" applyProtection="1">
      <alignment horizontal="center" vertical="center" wrapText="1"/>
      <protection/>
    </xf>
    <xf numFmtId="172" fontId="11" fillId="0" borderId="33" xfId="0" applyNumberFormat="1" applyFont="1" applyFill="1" applyBorder="1" applyAlignment="1" applyProtection="1">
      <alignment horizontal="center"/>
      <protection/>
    </xf>
    <xf numFmtId="172" fontId="11" fillId="0" borderId="14" xfId="0" applyNumberFormat="1" applyFont="1" applyFill="1" applyBorder="1" applyAlignment="1" applyProtection="1">
      <alignment horizontal="center"/>
      <protection/>
    </xf>
    <xf numFmtId="177" fontId="11" fillId="37" borderId="15" xfId="0" applyNumberFormat="1" applyFont="1" applyFill="1" applyBorder="1" applyAlignment="1" applyProtection="1">
      <alignment horizontal="center"/>
      <protection/>
    </xf>
    <xf numFmtId="0" fontId="10" fillId="33" borderId="37" xfId="0" applyFont="1" applyFill="1" applyBorder="1" applyAlignment="1" applyProtection="1">
      <alignment horizontal="center"/>
      <protection locked="0"/>
    </xf>
    <xf numFmtId="0" fontId="5" fillId="37" borderId="34" xfId="0" applyFont="1" applyFill="1" applyBorder="1" applyAlignment="1" applyProtection="1">
      <alignment horizontal="center" vertical="center"/>
      <protection/>
    </xf>
    <xf numFmtId="0" fontId="0" fillId="0" borderId="28" xfId="0" applyBorder="1" applyAlignment="1" applyProtection="1">
      <alignment/>
      <protection/>
    </xf>
    <xf numFmtId="0" fontId="5" fillId="37" borderId="38" xfId="0" applyFont="1" applyFill="1" applyBorder="1" applyAlignment="1" applyProtection="1">
      <alignment horizontal="center" vertical="center"/>
      <protection/>
    </xf>
    <xf numFmtId="0" fontId="5" fillId="37" borderId="39" xfId="0" applyFont="1" applyFill="1" applyBorder="1" applyAlignment="1" applyProtection="1">
      <alignment horizontal="center" vertical="center"/>
      <protection/>
    </xf>
    <xf numFmtId="0" fontId="5" fillId="37" borderId="40" xfId="0" applyFont="1" applyFill="1" applyBorder="1" applyAlignment="1" applyProtection="1">
      <alignment horizontal="center" wrapText="1"/>
      <protection/>
    </xf>
    <xf numFmtId="0" fontId="0" fillId="37" borderId="40" xfId="0" applyFill="1" applyBorder="1" applyAlignment="1" applyProtection="1">
      <alignment wrapText="1"/>
      <protection/>
    </xf>
    <xf numFmtId="0" fontId="0" fillId="37" borderId="12" xfId="0" applyFill="1" applyBorder="1" applyAlignment="1" applyProtection="1">
      <alignment wrapText="1"/>
      <protection/>
    </xf>
    <xf numFmtId="0" fontId="5" fillId="37" borderId="41" xfId="0" applyFont="1" applyFill="1" applyBorder="1" applyAlignment="1" applyProtection="1">
      <alignment horizontal="center"/>
      <protection/>
    </xf>
    <xf numFmtId="0" fontId="5" fillId="37" borderId="42" xfId="0" applyFont="1" applyFill="1" applyBorder="1" applyAlignment="1" applyProtection="1">
      <alignment horizontal="center"/>
      <protection/>
    </xf>
    <xf numFmtId="0" fontId="5" fillId="37" borderId="43" xfId="0" applyFont="1" applyFill="1" applyBorder="1" applyAlignment="1" applyProtection="1">
      <alignment horizontal="center"/>
      <protection/>
    </xf>
    <xf numFmtId="0" fontId="5" fillId="37" borderId="26" xfId="0" applyFont="1" applyFill="1" applyBorder="1" applyAlignment="1" applyProtection="1">
      <alignment horizontal="center"/>
      <protection/>
    </xf>
    <xf numFmtId="0" fontId="5" fillId="33" borderId="0" xfId="0" applyFont="1" applyFill="1" applyAlignment="1" applyProtection="1">
      <alignment horizontal="left" vertical="center" wrapText="1"/>
      <protection/>
    </xf>
    <xf numFmtId="0" fontId="10" fillId="33" borderId="33" xfId="0" applyNumberFormat="1" applyFont="1" applyFill="1" applyBorder="1" applyAlignment="1" applyProtection="1">
      <alignment horizontal="center" vertical="center"/>
      <protection locked="0"/>
    </xf>
    <xf numFmtId="0" fontId="10" fillId="33" borderId="14" xfId="0" applyNumberFormat="1" applyFont="1" applyFill="1" applyBorder="1" applyAlignment="1" applyProtection="1">
      <alignment horizontal="center" vertical="center"/>
      <protection locked="0"/>
    </xf>
    <xf numFmtId="0" fontId="5" fillId="37" borderId="25" xfId="0" applyFont="1" applyFill="1" applyBorder="1" applyAlignment="1" applyProtection="1">
      <alignment horizontal="center"/>
      <protection/>
    </xf>
    <xf numFmtId="0" fontId="5" fillId="37" borderId="44" xfId="0" applyFont="1" applyFill="1" applyBorder="1" applyAlignment="1" applyProtection="1">
      <alignment horizontal="center"/>
      <protection/>
    </xf>
    <xf numFmtId="0" fontId="5" fillId="37" borderId="45" xfId="0" applyFont="1" applyFill="1" applyBorder="1" applyAlignment="1" applyProtection="1">
      <alignment horizontal="center"/>
      <protection/>
    </xf>
    <xf numFmtId="0" fontId="5" fillId="37" borderId="46" xfId="0" applyFont="1" applyFill="1" applyBorder="1" applyAlignment="1" applyProtection="1">
      <alignment horizontal="center"/>
      <protection/>
    </xf>
    <xf numFmtId="2" fontId="11" fillId="35" borderId="10" xfId="0" applyNumberFormat="1" applyFont="1" applyFill="1" applyBorder="1" applyAlignment="1" applyProtection="1">
      <alignment horizontal="center"/>
      <protection/>
    </xf>
    <xf numFmtId="0" fontId="5" fillId="37" borderId="47" xfId="0" applyFont="1" applyFill="1" applyBorder="1" applyAlignment="1" applyProtection="1">
      <alignment horizontal="center"/>
      <protection/>
    </xf>
    <xf numFmtId="2" fontId="11" fillId="37" borderId="15" xfId="0" applyNumberFormat="1" applyFont="1" applyFill="1" applyBorder="1" applyAlignment="1" applyProtection="1">
      <alignment horizontal="center"/>
      <protection/>
    </xf>
    <xf numFmtId="0" fontId="5" fillId="37" borderId="34" xfId="0" applyFont="1" applyFill="1" applyBorder="1" applyAlignment="1" applyProtection="1">
      <alignment horizontal="center"/>
      <protection/>
    </xf>
    <xf numFmtId="0" fontId="5" fillId="37" borderId="35" xfId="0" applyFont="1" applyFill="1" applyBorder="1" applyAlignment="1" applyProtection="1">
      <alignment horizontal="center"/>
      <protection/>
    </xf>
    <xf numFmtId="0" fontId="5" fillId="37" borderId="32" xfId="0" applyFont="1" applyFill="1" applyBorder="1" applyAlignment="1" applyProtection="1">
      <alignment horizontal="center" vertical="center"/>
      <protection/>
    </xf>
    <xf numFmtId="0" fontId="0" fillId="0" borderId="31" xfId="0" applyBorder="1" applyAlignment="1" applyProtection="1">
      <alignment/>
      <protection/>
    </xf>
    <xf numFmtId="0" fontId="10" fillId="33" borderId="33"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5" fillId="37" borderId="32" xfId="0" applyFont="1" applyFill="1" applyBorder="1" applyAlignment="1" applyProtection="1">
      <alignment horizontal="center" wrapText="1"/>
      <protection/>
    </xf>
    <xf numFmtId="0" fontId="5" fillId="37" borderId="30" xfId="0" applyFont="1" applyFill="1" applyBorder="1" applyAlignment="1" applyProtection="1">
      <alignment horizontal="center" wrapText="1"/>
      <protection/>
    </xf>
    <xf numFmtId="0" fontId="5" fillId="37" borderId="34" xfId="0" applyFont="1" applyFill="1" applyBorder="1" applyAlignment="1" applyProtection="1">
      <alignment horizontal="center" vertical="top" wrapText="1"/>
      <protection/>
    </xf>
    <xf numFmtId="0" fontId="5" fillId="37" borderId="35" xfId="0" applyFont="1" applyFill="1" applyBorder="1" applyAlignment="1" applyProtection="1">
      <alignment horizontal="center" vertical="top" wrapText="1"/>
      <protection/>
    </xf>
    <xf numFmtId="2" fontId="5" fillId="33" borderId="48" xfId="0" applyNumberFormat="1" applyFont="1" applyFill="1" applyBorder="1" applyAlignment="1" applyProtection="1">
      <alignment horizontal="center" vertical="center" wrapText="1"/>
      <protection/>
    </xf>
    <xf numFmtId="2" fontId="5" fillId="33" borderId="15" xfId="0" applyNumberFormat="1" applyFont="1" applyFill="1" applyBorder="1" applyAlignment="1" applyProtection="1">
      <alignment horizontal="center" vertical="center" wrapText="1"/>
      <protection/>
    </xf>
    <xf numFmtId="2" fontId="11" fillId="34" borderId="10" xfId="0" applyNumberFormat="1" applyFont="1" applyFill="1" applyBorder="1" applyAlignment="1" applyProtection="1">
      <alignment horizontal="center"/>
      <protection/>
    </xf>
    <xf numFmtId="0" fontId="5" fillId="37" borderId="32" xfId="0"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wrapText="1"/>
      <protection/>
    </xf>
    <xf numFmtId="0" fontId="5" fillId="37" borderId="49" xfId="0" applyFont="1" applyFill="1" applyBorder="1" applyAlignment="1" applyProtection="1">
      <alignment horizontal="center" vertical="center"/>
      <protection/>
    </xf>
    <xf numFmtId="0" fontId="5" fillId="37" borderId="28" xfId="0" applyFont="1" applyFill="1" applyBorder="1" applyAlignment="1" applyProtection="1">
      <alignment horizontal="center" vertical="center"/>
      <protection/>
    </xf>
    <xf numFmtId="172" fontId="11" fillId="0" borderId="33" xfId="0" applyNumberFormat="1" applyFont="1" applyFill="1" applyBorder="1" applyAlignment="1" applyProtection="1">
      <alignment horizontal="center" vertical="center"/>
      <protection/>
    </xf>
    <xf numFmtId="172" fontId="11" fillId="0" borderId="14" xfId="0" applyNumberFormat="1" applyFont="1" applyFill="1" applyBorder="1" applyAlignment="1" applyProtection="1">
      <alignment horizontal="center" vertical="center"/>
      <protection/>
    </xf>
    <xf numFmtId="0" fontId="5" fillId="37" borderId="38" xfId="0" applyFont="1" applyFill="1" applyBorder="1" applyAlignment="1" applyProtection="1">
      <alignment horizontal="center" vertical="center"/>
      <protection/>
    </xf>
    <xf numFmtId="0" fontId="5" fillId="37" borderId="50" xfId="0" applyFont="1" applyFill="1" applyBorder="1" applyAlignment="1" applyProtection="1">
      <alignment horizontal="center" vertical="center"/>
      <protection/>
    </xf>
    <xf numFmtId="0" fontId="5" fillId="37" borderId="39" xfId="0" applyFont="1" applyFill="1" applyBorder="1" applyAlignment="1" applyProtection="1">
      <alignment horizontal="center" vertical="center"/>
      <protection/>
    </xf>
    <xf numFmtId="0" fontId="5" fillId="37" borderId="51" xfId="0" applyFont="1" applyFill="1" applyBorder="1" applyAlignment="1" applyProtection="1">
      <alignment horizontal="center"/>
      <protection/>
    </xf>
    <xf numFmtId="0" fontId="10" fillId="33" borderId="52" xfId="0" applyFont="1" applyFill="1" applyBorder="1" applyAlignment="1" applyProtection="1">
      <alignment horizontal="center"/>
      <protection locked="0"/>
    </xf>
    <xf numFmtId="12" fontId="5" fillId="34" borderId="10" xfId="0" applyNumberFormat="1"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53" xfId="0" applyFont="1" applyFill="1" applyBorder="1" applyAlignment="1" applyProtection="1">
      <alignment horizontal="center" vertical="center" wrapText="1"/>
      <protection/>
    </xf>
    <xf numFmtId="0" fontId="0" fillId="0" borderId="20"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5" fillId="33" borderId="38" xfId="0" applyFont="1" applyFill="1" applyBorder="1" applyAlignment="1" applyProtection="1">
      <alignment horizontal="center" vertical="top" wrapText="1"/>
      <protection/>
    </xf>
    <xf numFmtId="0" fontId="5" fillId="33" borderId="50" xfId="0" applyFont="1" applyFill="1" applyBorder="1" applyAlignment="1" applyProtection="1">
      <alignment horizontal="center" vertical="top" wrapText="1"/>
      <protection/>
    </xf>
    <xf numFmtId="0" fontId="5" fillId="33" borderId="39" xfId="0" applyFont="1" applyFill="1" applyBorder="1" applyAlignment="1" applyProtection="1">
      <alignment horizontal="center" vertical="top" wrapText="1"/>
      <protection/>
    </xf>
    <xf numFmtId="0" fontId="5" fillId="33" borderId="11" xfId="0" applyFont="1" applyFill="1" applyBorder="1" applyAlignment="1" applyProtection="1">
      <alignment horizontal="center" vertical="center" wrapText="1"/>
      <protection/>
    </xf>
    <xf numFmtId="177" fontId="16" fillId="37" borderId="54" xfId="0" applyNumberFormat="1" applyFont="1" applyFill="1" applyBorder="1" applyAlignment="1" applyProtection="1">
      <alignment horizontal="center"/>
      <protection/>
    </xf>
    <xf numFmtId="177" fontId="16" fillId="37" borderId="42" xfId="0" applyNumberFormat="1" applyFont="1" applyFill="1" applyBorder="1" applyAlignment="1" applyProtection="1">
      <alignment horizontal="center"/>
      <protection/>
    </xf>
    <xf numFmtId="0" fontId="10" fillId="33" borderId="41" xfId="0" applyFont="1" applyFill="1" applyBorder="1" applyAlignment="1" applyProtection="1">
      <alignment horizontal="center"/>
      <protection locked="0"/>
    </xf>
    <xf numFmtId="0" fontId="10" fillId="33" borderId="42"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42"/>
        </patternFill>
      </fill>
    </dxf>
    <dxf>
      <fill>
        <patternFill>
          <bgColor indexed="43"/>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47625</xdr:rowOff>
    </xdr:from>
    <xdr:to>
      <xdr:col>8</xdr:col>
      <xdr:colOff>762000</xdr:colOff>
      <xdr:row>15</xdr:row>
      <xdr:rowOff>47625</xdr:rowOff>
    </xdr:to>
    <xdr:sp>
      <xdr:nvSpPr>
        <xdr:cNvPr id="1" name="Line 3"/>
        <xdr:cNvSpPr>
          <a:spLocks/>
        </xdr:cNvSpPr>
      </xdr:nvSpPr>
      <xdr:spPr>
        <a:xfrm>
          <a:off x="752475" y="5048250"/>
          <a:ext cx="63436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61</xdr:row>
      <xdr:rowOff>0</xdr:rowOff>
    </xdr:from>
    <xdr:to>
      <xdr:col>8</xdr:col>
      <xdr:colOff>762000</xdr:colOff>
      <xdr:row>61</xdr:row>
      <xdr:rowOff>0</xdr:rowOff>
    </xdr:to>
    <xdr:sp>
      <xdr:nvSpPr>
        <xdr:cNvPr id="2" name="Line 4"/>
        <xdr:cNvSpPr>
          <a:spLocks/>
        </xdr:cNvSpPr>
      </xdr:nvSpPr>
      <xdr:spPr>
        <a:xfrm>
          <a:off x="742950" y="15649575"/>
          <a:ext cx="6353175"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49</xdr:row>
      <xdr:rowOff>85725</xdr:rowOff>
    </xdr:from>
    <xdr:to>
      <xdr:col>8</xdr:col>
      <xdr:colOff>762000</xdr:colOff>
      <xdr:row>49</xdr:row>
      <xdr:rowOff>85725</xdr:rowOff>
    </xdr:to>
    <xdr:sp>
      <xdr:nvSpPr>
        <xdr:cNvPr id="3" name="Line 5"/>
        <xdr:cNvSpPr>
          <a:spLocks/>
        </xdr:cNvSpPr>
      </xdr:nvSpPr>
      <xdr:spPr>
        <a:xfrm>
          <a:off x="752475" y="12763500"/>
          <a:ext cx="63436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723900</xdr:colOff>
      <xdr:row>89</xdr:row>
      <xdr:rowOff>66675</xdr:rowOff>
    </xdr:from>
    <xdr:to>
      <xdr:col>6</xdr:col>
      <xdr:colOff>133350</xdr:colOff>
      <xdr:row>97</xdr:row>
      <xdr:rowOff>152400</xdr:rowOff>
    </xdr:to>
    <xdr:pic>
      <xdr:nvPicPr>
        <xdr:cNvPr id="4" name="Picture 7" descr="565FG1ae"/>
        <xdr:cNvPicPr preferRelativeResize="1">
          <a:picLocks noChangeAspect="1"/>
        </xdr:cNvPicPr>
      </xdr:nvPicPr>
      <xdr:blipFill>
        <a:blip r:embed="rId1"/>
        <a:stretch>
          <a:fillRect/>
        </a:stretch>
      </xdr:blipFill>
      <xdr:spPr>
        <a:xfrm>
          <a:off x="1466850" y="22307550"/>
          <a:ext cx="3171825" cy="1381125"/>
        </a:xfrm>
        <a:prstGeom prst="rect">
          <a:avLst/>
        </a:prstGeom>
        <a:noFill/>
        <a:ln w="9525" cmpd="sng">
          <a:noFill/>
        </a:ln>
      </xdr:spPr>
    </xdr:pic>
    <xdr:clientData/>
  </xdr:twoCellAnchor>
  <xdr:twoCellAnchor>
    <xdr:from>
      <xdr:col>0</xdr:col>
      <xdr:colOff>0</xdr:colOff>
      <xdr:row>0</xdr:row>
      <xdr:rowOff>0</xdr:rowOff>
    </xdr:from>
    <xdr:to>
      <xdr:col>10</xdr:col>
      <xdr:colOff>409575</xdr:colOff>
      <xdr:row>3</xdr:row>
      <xdr:rowOff>209550</xdr:rowOff>
    </xdr:to>
    <xdr:grpSp>
      <xdr:nvGrpSpPr>
        <xdr:cNvPr id="5" name="Group 15"/>
        <xdr:cNvGrpSpPr>
          <a:grpSpLocks/>
        </xdr:cNvGrpSpPr>
      </xdr:nvGrpSpPr>
      <xdr:grpSpPr>
        <a:xfrm>
          <a:off x="0" y="0"/>
          <a:ext cx="8286750" cy="1152525"/>
          <a:chOff x="0" y="0"/>
          <a:chExt cx="870" cy="121"/>
        </a:xfrm>
        <a:solidFill>
          <a:srgbClr val="FFFFFF"/>
        </a:solidFill>
      </xdr:grpSpPr>
      <xdr:pic>
        <xdr:nvPicPr>
          <xdr:cNvPr id="6" name="Picture 8" descr="topheader1"/>
          <xdr:cNvPicPr preferRelativeResize="1">
            <a:picLocks noChangeAspect="1"/>
          </xdr:cNvPicPr>
        </xdr:nvPicPr>
        <xdr:blipFill>
          <a:blip r:embed="rId2"/>
          <a:srcRect t="7633"/>
          <a:stretch>
            <a:fillRect/>
          </a:stretch>
        </xdr:blipFill>
        <xdr:spPr>
          <a:xfrm>
            <a:off x="0" y="0"/>
            <a:ext cx="360" cy="121"/>
          </a:xfrm>
          <a:prstGeom prst="rect">
            <a:avLst/>
          </a:prstGeom>
          <a:noFill/>
          <a:ln w="9525" cmpd="sng">
            <a:noFill/>
          </a:ln>
        </xdr:spPr>
      </xdr:pic>
      <xdr:pic>
        <xdr:nvPicPr>
          <xdr:cNvPr id="7" name="Picture 9" descr="topheader2"/>
          <xdr:cNvPicPr preferRelativeResize="1">
            <a:picLocks noChangeAspect="1"/>
          </xdr:cNvPicPr>
        </xdr:nvPicPr>
        <xdr:blipFill>
          <a:blip r:embed="rId3"/>
          <a:srcRect t="7633"/>
          <a:stretch>
            <a:fillRect/>
          </a:stretch>
        </xdr:blipFill>
        <xdr:spPr>
          <a:xfrm>
            <a:off x="360" y="0"/>
            <a:ext cx="292" cy="121"/>
          </a:xfrm>
          <a:prstGeom prst="rect">
            <a:avLst/>
          </a:prstGeom>
          <a:noFill/>
          <a:ln w="9525" cmpd="sng">
            <a:noFill/>
          </a:ln>
        </xdr:spPr>
      </xdr:pic>
      <xdr:sp>
        <xdr:nvSpPr>
          <xdr:cNvPr id="8" name="Rectangle 10"/>
          <xdr:cNvSpPr>
            <a:spLocks/>
          </xdr:cNvSpPr>
        </xdr:nvSpPr>
        <xdr:spPr>
          <a:xfrm>
            <a:off x="650" y="1"/>
            <a:ext cx="220" cy="12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8"/>
  <sheetViews>
    <sheetView showGridLines="0" showRowColHeaders="0" tabSelected="1" zoomScalePageLayoutView="0" workbookViewId="0" topLeftCell="A1">
      <selection activeCell="B5" sqref="B5:I5"/>
    </sheetView>
  </sheetViews>
  <sheetFormatPr defaultColWidth="9.140625" defaultRowHeight="12.75"/>
  <cols>
    <col min="1" max="1" width="11.140625" style="0" customWidth="1"/>
    <col min="2" max="2" width="15.57421875" style="0" customWidth="1"/>
    <col min="6" max="6" width="13.421875" style="0" customWidth="1"/>
    <col min="7" max="7" width="12.8515625" style="0" customWidth="1"/>
    <col min="8" max="8" width="14.57421875" style="0" customWidth="1"/>
    <col min="9" max="9" width="11.421875" style="0" customWidth="1"/>
    <col min="10" max="10" width="11.7109375" style="2" customWidth="1"/>
    <col min="11" max="11" width="11.00390625" style="2" customWidth="1"/>
    <col min="12" max="23" width="9.140625" style="1" customWidth="1"/>
  </cols>
  <sheetData>
    <row r="1" spans="1:12" ht="24.75" customHeight="1">
      <c r="A1" s="4"/>
      <c r="B1" s="4"/>
      <c r="C1" s="4"/>
      <c r="D1" s="4"/>
      <c r="E1" s="4"/>
      <c r="F1" s="4"/>
      <c r="G1" s="4"/>
      <c r="H1" s="4"/>
      <c r="I1" s="4"/>
      <c r="J1" s="5"/>
      <c r="K1" s="5"/>
      <c r="L1" s="6"/>
    </row>
    <row r="2" spans="1:12" ht="24.75" customHeight="1">
      <c r="A2" s="4"/>
      <c r="B2" s="4"/>
      <c r="C2" s="4"/>
      <c r="D2" s="4"/>
      <c r="E2" s="4"/>
      <c r="F2" s="4"/>
      <c r="G2" s="4"/>
      <c r="H2" s="4"/>
      <c r="I2" s="4"/>
      <c r="J2" s="5"/>
      <c r="K2" s="5"/>
      <c r="L2" s="6"/>
    </row>
    <row r="3" spans="1:12" ht="24.75" customHeight="1">
      <c r="A3" s="4"/>
      <c r="B3" s="4"/>
      <c r="C3" s="4"/>
      <c r="D3" s="4"/>
      <c r="E3" s="4"/>
      <c r="F3" s="4"/>
      <c r="G3" s="4"/>
      <c r="H3" s="4"/>
      <c r="I3" s="4"/>
      <c r="J3" s="5"/>
      <c r="K3" s="5"/>
      <c r="L3" s="6"/>
    </row>
    <row r="4" spans="1:12" ht="24.75" customHeight="1">
      <c r="A4" s="4"/>
      <c r="B4" s="4"/>
      <c r="C4" s="4"/>
      <c r="D4" s="4"/>
      <c r="E4" s="4"/>
      <c r="F4" s="4"/>
      <c r="G4" s="4"/>
      <c r="H4" s="4"/>
      <c r="I4" s="4"/>
      <c r="J4" s="5"/>
      <c r="K4" s="5"/>
      <c r="L4" s="6"/>
    </row>
    <row r="5" spans="1:12" ht="50.25" customHeight="1">
      <c r="A5" s="6"/>
      <c r="B5" s="91" t="s">
        <v>89</v>
      </c>
      <c r="C5" s="91"/>
      <c r="D5" s="91"/>
      <c r="E5" s="91"/>
      <c r="F5" s="91"/>
      <c r="G5" s="91"/>
      <c r="H5" s="91"/>
      <c r="I5" s="91"/>
      <c r="J5" s="7"/>
      <c r="K5" s="6"/>
      <c r="L5" s="6"/>
    </row>
    <row r="6" spans="1:12" ht="15.75" thickBot="1">
      <c r="A6" s="6"/>
      <c r="B6" s="8"/>
      <c r="C6" s="9"/>
      <c r="D6" s="10"/>
      <c r="E6" s="11"/>
      <c r="F6" s="12"/>
      <c r="G6" s="12"/>
      <c r="H6" s="6"/>
      <c r="I6" s="6"/>
      <c r="J6" s="7"/>
      <c r="K6" s="6"/>
      <c r="L6" s="6"/>
    </row>
    <row r="7" spans="1:23" ht="44.25" customHeight="1" thickBot="1">
      <c r="A7" s="6"/>
      <c r="B7" s="103" t="s">
        <v>7</v>
      </c>
      <c r="C7" s="104"/>
      <c r="D7" s="120" t="s">
        <v>8</v>
      </c>
      <c r="E7" s="121"/>
      <c r="F7" s="121"/>
      <c r="G7" s="122"/>
      <c r="H7" s="114" t="s">
        <v>32</v>
      </c>
      <c r="I7" s="115"/>
      <c r="J7" s="6"/>
      <c r="K7" s="5"/>
      <c r="L7" s="6"/>
      <c r="W7"/>
    </row>
    <row r="8" spans="1:23" ht="21.75" customHeight="1" thickBot="1">
      <c r="A8" s="6"/>
      <c r="B8" s="80" t="s">
        <v>57</v>
      </c>
      <c r="C8" s="81"/>
      <c r="D8" s="82" t="s">
        <v>9</v>
      </c>
      <c r="E8" s="83"/>
      <c r="F8" s="82" t="s">
        <v>17</v>
      </c>
      <c r="G8" s="83"/>
      <c r="H8" s="116" t="s">
        <v>57</v>
      </c>
      <c r="I8" s="117"/>
      <c r="J8" s="6"/>
      <c r="K8" s="5"/>
      <c r="L8" s="6"/>
      <c r="W8"/>
    </row>
    <row r="9" spans="1:23" ht="23.25" customHeight="1">
      <c r="A9" s="6"/>
      <c r="B9" s="105">
        <v>85</v>
      </c>
      <c r="C9" s="106"/>
      <c r="D9" s="92">
        <v>2</v>
      </c>
      <c r="E9" s="93"/>
      <c r="F9" s="92">
        <v>30</v>
      </c>
      <c r="G9" s="93"/>
      <c r="H9" s="118">
        <f>10*LOG10(((D9+F9/60)*10^(B9/10))/8)</f>
        <v>79.94850021680095</v>
      </c>
      <c r="I9" s="119"/>
      <c r="J9" s="6"/>
      <c r="K9" s="5"/>
      <c r="L9" s="6"/>
      <c r="W9"/>
    </row>
    <row r="10" spans="1:23" ht="23.25" customHeight="1">
      <c r="A10" s="6"/>
      <c r="B10" s="13"/>
      <c r="C10" s="13"/>
      <c r="D10" s="14"/>
      <c r="E10" s="14"/>
      <c r="F10" s="14"/>
      <c r="G10" s="14"/>
      <c r="H10" s="15"/>
      <c r="I10" s="15"/>
      <c r="J10" s="6"/>
      <c r="K10" s="5"/>
      <c r="L10" s="6"/>
      <c r="W10"/>
    </row>
    <row r="11" spans="1:23" ht="23.25" customHeight="1">
      <c r="A11" s="6"/>
      <c r="B11" s="13"/>
      <c r="C11" s="13"/>
      <c r="D11" s="14"/>
      <c r="E11" s="14"/>
      <c r="F11" s="14"/>
      <c r="G11" s="14"/>
      <c r="H11" s="16" t="s">
        <v>36</v>
      </c>
      <c r="I11" s="17"/>
      <c r="J11" s="6"/>
      <c r="K11" s="5"/>
      <c r="L11" s="6"/>
      <c r="W11"/>
    </row>
    <row r="12" spans="1:23" ht="23.25" customHeight="1">
      <c r="A12" s="6"/>
      <c r="B12" s="13"/>
      <c r="C12" s="13"/>
      <c r="D12" s="14"/>
      <c r="E12" s="14"/>
      <c r="F12" s="14"/>
      <c r="G12" s="14"/>
      <c r="H12" s="18" t="s">
        <v>35</v>
      </c>
      <c r="I12" s="19" t="s">
        <v>55</v>
      </c>
      <c r="J12" s="6"/>
      <c r="K12" s="5"/>
      <c r="L12" s="6"/>
      <c r="W12"/>
    </row>
    <row r="13" spans="1:23" ht="23.25" customHeight="1">
      <c r="A13" s="6"/>
      <c r="B13" s="13"/>
      <c r="C13" s="13"/>
      <c r="D13" s="14"/>
      <c r="E13" s="14"/>
      <c r="F13" s="14"/>
      <c r="G13" s="14"/>
      <c r="H13" s="20" t="s">
        <v>33</v>
      </c>
      <c r="I13" s="19" t="s">
        <v>37</v>
      </c>
      <c r="J13" s="6"/>
      <c r="K13" s="5"/>
      <c r="L13" s="6"/>
      <c r="W13"/>
    </row>
    <row r="14" spans="1:23" ht="23.25" customHeight="1">
      <c r="A14" s="6"/>
      <c r="B14" s="13"/>
      <c r="C14" s="13"/>
      <c r="D14" s="14"/>
      <c r="E14" s="14"/>
      <c r="F14" s="14"/>
      <c r="G14" s="14"/>
      <c r="H14" s="21" t="s">
        <v>34</v>
      </c>
      <c r="I14" s="19" t="s">
        <v>56</v>
      </c>
      <c r="J14" s="6"/>
      <c r="K14" s="5"/>
      <c r="L14" s="6"/>
      <c r="W14"/>
    </row>
    <row r="15" spans="1:12" ht="23.25" customHeight="1">
      <c r="A15" s="6"/>
      <c r="B15" s="12"/>
      <c r="C15" s="9"/>
      <c r="D15" s="10"/>
      <c r="E15" s="11"/>
      <c r="F15" s="12"/>
      <c r="G15" s="12"/>
      <c r="H15" s="6"/>
      <c r="I15" s="6"/>
      <c r="J15" s="7"/>
      <c r="K15" s="5"/>
      <c r="L15" s="6"/>
    </row>
    <row r="16" spans="1:12" ht="19.5" customHeight="1">
      <c r="A16" s="6"/>
      <c r="B16" s="12"/>
      <c r="C16" s="9"/>
      <c r="D16" s="10"/>
      <c r="E16" s="11"/>
      <c r="F16" s="12"/>
      <c r="G16" s="12"/>
      <c r="H16" s="6"/>
      <c r="I16" s="6"/>
      <c r="J16" s="7"/>
      <c r="K16" s="6"/>
      <c r="L16" s="4"/>
    </row>
    <row r="17" spans="1:12" ht="66" customHeight="1">
      <c r="A17" s="6"/>
      <c r="B17" s="91" t="s">
        <v>47</v>
      </c>
      <c r="C17" s="91"/>
      <c r="D17" s="91"/>
      <c r="E17" s="91"/>
      <c r="F17" s="91"/>
      <c r="G17" s="91"/>
      <c r="H17" s="91"/>
      <c r="I17" s="91"/>
      <c r="J17" s="7"/>
      <c r="K17" s="6"/>
      <c r="L17" s="4"/>
    </row>
    <row r="18" spans="1:12" ht="9.75" customHeight="1" thickBot="1">
      <c r="A18" s="6"/>
      <c r="B18" s="8"/>
      <c r="C18" s="22"/>
      <c r="D18" s="22"/>
      <c r="E18" s="8"/>
      <c r="F18" s="8"/>
      <c r="G18" s="12"/>
      <c r="H18" s="6"/>
      <c r="I18" s="6"/>
      <c r="J18" s="7"/>
      <c r="K18" s="6"/>
      <c r="L18" s="6"/>
    </row>
    <row r="19" spans="1:12" ht="15">
      <c r="A19" s="6"/>
      <c r="B19" s="22"/>
      <c r="C19" s="94" t="s">
        <v>8</v>
      </c>
      <c r="D19" s="95"/>
      <c r="E19" s="89" t="s">
        <v>7</v>
      </c>
      <c r="F19" s="95"/>
      <c r="G19" s="89" t="s">
        <v>15</v>
      </c>
      <c r="H19" s="90"/>
      <c r="I19" s="6"/>
      <c r="J19" s="7"/>
      <c r="K19" s="6"/>
      <c r="L19" s="6"/>
    </row>
    <row r="20" spans="1:12" ht="15.75" thickBot="1">
      <c r="A20" s="6"/>
      <c r="B20" s="22"/>
      <c r="C20" s="23" t="s">
        <v>9</v>
      </c>
      <c r="D20" s="24" t="s">
        <v>17</v>
      </c>
      <c r="E20" s="87" t="s">
        <v>25</v>
      </c>
      <c r="F20" s="123"/>
      <c r="G20" s="87" t="s">
        <v>16</v>
      </c>
      <c r="H20" s="88"/>
      <c r="I20" s="6"/>
      <c r="J20" s="7"/>
      <c r="K20" s="6"/>
      <c r="L20" s="6"/>
    </row>
    <row r="21" spans="1:12" ht="16.5" customHeight="1">
      <c r="A21" s="6"/>
      <c r="B21" s="40" t="s">
        <v>10</v>
      </c>
      <c r="C21" s="35"/>
      <c r="D21" s="36">
        <v>45</v>
      </c>
      <c r="E21" s="69">
        <v>87</v>
      </c>
      <c r="F21" s="124"/>
      <c r="G21" s="52">
        <f>((C21+D21/60)*10^(E21/10))/(8*10^(85/10))</f>
        <v>0.14858373679322912</v>
      </c>
      <c r="H21" s="53"/>
      <c r="I21" s="6"/>
      <c r="J21" s="7"/>
      <c r="K21" s="6"/>
      <c r="L21" s="6"/>
    </row>
    <row r="22" spans="1:12" ht="16.5" customHeight="1">
      <c r="A22" s="6"/>
      <c r="B22" s="41" t="s">
        <v>11</v>
      </c>
      <c r="C22" s="37">
        <v>1</v>
      </c>
      <c r="D22" s="38">
        <v>10</v>
      </c>
      <c r="E22" s="42">
        <v>90</v>
      </c>
      <c r="F22" s="79"/>
      <c r="G22" s="50">
        <f>((C22+D22/60)*10^(E22/10))/(8*10^(85/10))</f>
        <v>0.4611654921078885</v>
      </c>
      <c r="H22" s="51"/>
      <c r="I22" s="6"/>
      <c r="J22" s="7"/>
      <c r="K22" s="6"/>
      <c r="L22" s="6"/>
    </row>
    <row r="23" spans="1:12" ht="16.5" customHeight="1">
      <c r="A23" s="6"/>
      <c r="B23" s="41" t="s">
        <v>12</v>
      </c>
      <c r="C23" s="37">
        <v>3</v>
      </c>
      <c r="D23" s="38">
        <v>30</v>
      </c>
      <c r="E23" s="42">
        <v>83</v>
      </c>
      <c r="F23" s="79"/>
      <c r="G23" s="50">
        <f>((C23+D23/60)*10^(E23/10))/(8*10^(85/10))</f>
        <v>0.2760438382100851</v>
      </c>
      <c r="H23" s="51"/>
      <c r="I23" s="6"/>
      <c r="J23" s="7"/>
      <c r="K23" s="6"/>
      <c r="L23" s="6"/>
    </row>
    <row r="24" spans="1:12" ht="16.5" customHeight="1">
      <c r="A24" s="6"/>
      <c r="B24" s="41" t="s">
        <v>13</v>
      </c>
      <c r="C24" s="37">
        <v>2</v>
      </c>
      <c r="D24" s="38"/>
      <c r="E24" s="42">
        <v>80</v>
      </c>
      <c r="F24" s="79"/>
      <c r="G24" s="50">
        <f>((C24+D24/60)*10^(E24/10))/(8*10^(85/10))</f>
        <v>0.07905694150420944</v>
      </c>
      <c r="H24" s="51"/>
      <c r="I24" s="6"/>
      <c r="J24" s="7"/>
      <c r="K24" s="6"/>
      <c r="L24" s="6"/>
    </row>
    <row r="25" spans="1:12" ht="16.5" customHeight="1">
      <c r="A25" s="6"/>
      <c r="B25" s="41" t="s">
        <v>14</v>
      </c>
      <c r="C25" s="37">
        <v>2</v>
      </c>
      <c r="D25" s="38">
        <v>35</v>
      </c>
      <c r="E25" s="42">
        <v>73</v>
      </c>
      <c r="F25" s="79"/>
      <c r="G25" s="50">
        <f>((C25+D25/60)*10^(E25/10))/(8*10^(85/10))</f>
        <v>0.020374664248839592</v>
      </c>
      <c r="H25" s="51"/>
      <c r="I25" s="6"/>
      <c r="J25" s="7"/>
      <c r="K25" s="6"/>
      <c r="L25" s="6"/>
    </row>
    <row r="26" spans="1:12" ht="16.5" customHeight="1">
      <c r="A26" s="6"/>
      <c r="B26" s="41" t="s">
        <v>67</v>
      </c>
      <c r="C26" s="37"/>
      <c r="D26" s="38">
        <v>35</v>
      </c>
      <c r="E26" s="42">
        <v>74</v>
      </c>
      <c r="F26" s="79"/>
      <c r="G26" s="50">
        <f aca="true" t="shared" si="0" ref="G26:G39">((C26+D26/60)*10^(E26/10))/(8*10^(85/10))</f>
        <v>0.005791976711531239</v>
      </c>
      <c r="H26" s="51"/>
      <c r="I26" s="6"/>
      <c r="J26" s="7"/>
      <c r="K26" s="6"/>
      <c r="L26" s="6"/>
    </row>
    <row r="27" spans="1:12" ht="16.5" customHeight="1">
      <c r="A27" s="6"/>
      <c r="B27" s="41" t="s">
        <v>68</v>
      </c>
      <c r="C27" s="37"/>
      <c r="D27" s="38">
        <v>5</v>
      </c>
      <c r="E27" s="42">
        <v>100</v>
      </c>
      <c r="F27" s="43"/>
      <c r="G27" s="50">
        <f t="shared" si="0"/>
        <v>0.329403922934206</v>
      </c>
      <c r="H27" s="51"/>
      <c r="I27" s="6"/>
      <c r="J27" s="7"/>
      <c r="K27" s="6"/>
      <c r="L27" s="6"/>
    </row>
    <row r="28" spans="1:12" ht="16.5" customHeight="1">
      <c r="A28" s="6"/>
      <c r="B28" s="41" t="s">
        <v>69</v>
      </c>
      <c r="C28" s="37"/>
      <c r="D28" s="38"/>
      <c r="E28" s="42"/>
      <c r="F28" s="43"/>
      <c r="G28" s="50">
        <f t="shared" si="0"/>
        <v>0</v>
      </c>
      <c r="H28" s="51"/>
      <c r="I28" s="6"/>
      <c r="J28" s="7"/>
      <c r="K28" s="6"/>
      <c r="L28" s="6"/>
    </row>
    <row r="29" spans="1:12" ht="16.5" customHeight="1">
      <c r="A29" s="6"/>
      <c r="B29" s="41" t="s">
        <v>70</v>
      </c>
      <c r="C29" s="37"/>
      <c r="D29" s="38"/>
      <c r="E29" s="42"/>
      <c r="F29" s="43"/>
      <c r="G29" s="50">
        <f t="shared" si="0"/>
        <v>0</v>
      </c>
      <c r="H29" s="51"/>
      <c r="I29" s="6"/>
      <c r="J29" s="7"/>
      <c r="K29" s="6"/>
      <c r="L29" s="6"/>
    </row>
    <row r="30" spans="1:12" ht="16.5" customHeight="1">
      <c r="A30" s="6"/>
      <c r="B30" s="41" t="s">
        <v>71</v>
      </c>
      <c r="C30" s="37"/>
      <c r="D30" s="38"/>
      <c r="E30" s="42"/>
      <c r="F30" s="43"/>
      <c r="G30" s="50">
        <f t="shared" si="0"/>
        <v>0</v>
      </c>
      <c r="H30" s="51"/>
      <c r="I30" s="6"/>
      <c r="J30" s="7"/>
      <c r="K30" s="6"/>
      <c r="L30" s="6"/>
    </row>
    <row r="31" spans="1:12" ht="16.5" customHeight="1">
      <c r="A31" s="6"/>
      <c r="B31" s="41" t="s">
        <v>72</v>
      </c>
      <c r="C31" s="37"/>
      <c r="D31" s="38"/>
      <c r="E31" s="42"/>
      <c r="F31" s="43"/>
      <c r="G31" s="50">
        <f t="shared" si="0"/>
        <v>0</v>
      </c>
      <c r="H31" s="51"/>
      <c r="I31" s="6"/>
      <c r="J31" s="7"/>
      <c r="K31" s="6"/>
      <c r="L31" s="6"/>
    </row>
    <row r="32" spans="1:12" ht="16.5" customHeight="1">
      <c r="A32" s="6"/>
      <c r="B32" s="41" t="s">
        <v>73</v>
      </c>
      <c r="C32" s="37"/>
      <c r="D32" s="38"/>
      <c r="E32" s="42"/>
      <c r="F32" s="43"/>
      <c r="G32" s="50">
        <f t="shared" si="0"/>
        <v>0</v>
      </c>
      <c r="H32" s="51"/>
      <c r="I32" s="6"/>
      <c r="J32" s="7"/>
      <c r="K32" s="6"/>
      <c r="L32" s="6"/>
    </row>
    <row r="33" spans="1:12" ht="16.5" customHeight="1">
      <c r="A33" s="6"/>
      <c r="B33" s="41" t="s">
        <v>74</v>
      </c>
      <c r="C33" s="37"/>
      <c r="D33" s="38"/>
      <c r="E33" s="42"/>
      <c r="F33" s="43"/>
      <c r="G33" s="50">
        <f t="shared" si="0"/>
        <v>0</v>
      </c>
      <c r="H33" s="51"/>
      <c r="I33" s="6"/>
      <c r="J33" s="7"/>
      <c r="K33" s="6"/>
      <c r="L33" s="6"/>
    </row>
    <row r="34" spans="1:12" ht="16.5" customHeight="1">
      <c r="A34" s="6"/>
      <c r="B34" s="41" t="s">
        <v>75</v>
      </c>
      <c r="C34" s="37"/>
      <c r="D34" s="38"/>
      <c r="E34" s="42"/>
      <c r="F34" s="43"/>
      <c r="G34" s="50">
        <f t="shared" si="0"/>
        <v>0</v>
      </c>
      <c r="H34" s="51"/>
      <c r="I34" s="6"/>
      <c r="J34" s="7"/>
      <c r="K34" s="6"/>
      <c r="L34" s="6"/>
    </row>
    <row r="35" spans="1:12" ht="16.5" customHeight="1">
      <c r="A35" s="6"/>
      <c r="B35" s="41" t="s">
        <v>76</v>
      </c>
      <c r="C35" s="37"/>
      <c r="D35" s="38"/>
      <c r="E35" s="42"/>
      <c r="F35" s="43"/>
      <c r="G35" s="50">
        <f t="shared" si="0"/>
        <v>0</v>
      </c>
      <c r="H35" s="51"/>
      <c r="I35" s="6"/>
      <c r="J35" s="7"/>
      <c r="K35" s="6"/>
      <c r="L35" s="6"/>
    </row>
    <row r="36" spans="1:12" ht="16.5" customHeight="1">
      <c r="A36" s="6"/>
      <c r="B36" s="41" t="s">
        <v>77</v>
      </c>
      <c r="C36" s="37"/>
      <c r="D36" s="38"/>
      <c r="E36" s="42"/>
      <c r="F36" s="43"/>
      <c r="G36" s="50">
        <f t="shared" si="0"/>
        <v>0</v>
      </c>
      <c r="H36" s="51"/>
      <c r="I36" s="6"/>
      <c r="J36" s="7"/>
      <c r="K36" s="6"/>
      <c r="L36" s="6"/>
    </row>
    <row r="37" spans="1:12" ht="16.5" customHeight="1">
      <c r="A37" s="6"/>
      <c r="B37" s="41" t="s">
        <v>78</v>
      </c>
      <c r="C37" s="37"/>
      <c r="D37" s="38"/>
      <c r="E37" s="42"/>
      <c r="F37" s="43"/>
      <c r="G37" s="50">
        <f t="shared" si="0"/>
        <v>0</v>
      </c>
      <c r="H37" s="51"/>
      <c r="I37" s="6"/>
      <c r="J37" s="7"/>
      <c r="K37" s="6"/>
      <c r="L37" s="6"/>
    </row>
    <row r="38" spans="1:12" ht="16.5" customHeight="1">
      <c r="A38" s="6"/>
      <c r="B38" s="41" t="s">
        <v>79</v>
      </c>
      <c r="C38" s="37"/>
      <c r="D38" s="38"/>
      <c r="E38" s="42"/>
      <c r="F38" s="43"/>
      <c r="G38" s="50">
        <f t="shared" si="0"/>
        <v>0</v>
      </c>
      <c r="H38" s="51"/>
      <c r="I38" s="6"/>
      <c r="J38" s="7"/>
      <c r="K38" s="6"/>
      <c r="L38" s="6"/>
    </row>
    <row r="39" spans="1:12" ht="16.5" customHeight="1">
      <c r="A39" s="6"/>
      <c r="B39" s="41" t="s">
        <v>80</v>
      </c>
      <c r="C39" s="37"/>
      <c r="D39" s="38"/>
      <c r="E39" s="42"/>
      <c r="F39" s="43"/>
      <c r="G39" s="50">
        <f t="shared" si="0"/>
        <v>0</v>
      </c>
      <c r="H39" s="51"/>
      <c r="I39" s="6"/>
      <c r="J39" s="7"/>
      <c r="K39" s="6"/>
      <c r="L39" s="6"/>
    </row>
    <row r="40" spans="1:12" ht="16.5" customHeight="1">
      <c r="A40" s="6"/>
      <c r="B40" s="41" t="s">
        <v>81</v>
      </c>
      <c r="C40" s="37"/>
      <c r="D40" s="38"/>
      <c r="E40" s="42"/>
      <c r="F40" s="43"/>
      <c r="G40" s="50">
        <f aca="true" t="shared" si="1" ref="G40:G45">((C40+D40/60)*10^(E40/10))/(8*10^(85/10))</f>
        <v>0</v>
      </c>
      <c r="H40" s="51"/>
      <c r="I40" s="6"/>
      <c r="J40" s="7"/>
      <c r="K40" s="6"/>
      <c r="L40" s="6"/>
    </row>
    <row r="41" spans="1:12" ht="16.5" customHeight="1">
      <c r="A41" s="6"/>
      <c r="B41" s="41" t="s">
        <v>82</v>
      </c>
      <c r="C41" s="37"/>
      <c r="D41" s="38"/>
      <c r="E41" s="42"/>
      <c r="F41" s="43"/>
      <c r="G41" s="50">
        <f t="shared" si="1"/>
        <v>0</v>
      </c>
      <c r="H41" s="51"/>
      <c r="I41" s="6"/>
      <c r="J41" s="7"/>
      <c r="K41" s="6"/>
      <c r="L41" s="6"/>
    </row>
    <row r="42" spans="1:12" ht="16.5" customHeight="1">
      <c r="A42" s="6"/>
      <c r="B42" s="41" t="s">
        <v>83</v>
      </c>
      <c r="C42" s="37"/>
      <c r="D42" s="38"/>
      <c r="E42" s="42"/>
      <c r="F42" s="43"/>
      <c r="G42" s="50">
        <f t="shared" si="1"/>
        <v>0</v>
      </c>
      <c r="H42" s="51"/>
      <c r="I42" s="6"/>
      <c r="J42" s="7"/>
      <c r="K42" s="6"/>
      <c r="L42" s="6"/>
    </row>
    <row r="43" spans="1:12" ht="16.5" customHeight="1">
      <c r="A43" s="6"/>
      <c r="B43" s="41" t="s">
        <v>84</v>
      </c>
      <c r="C43" s="37"/>
      <c r="D43" s="38"/>
      <c r="E43" s="42"/>
      <c r="F43" s="43"/>
      <c r="G43" s="50">
        <f t="shared" si="1"/>
        <v>0</v>
      </c>
      <c r="H43" s="51"/>
      <c r="I43" s="6"/>
      <c r="J43" s="7"/>
      <c r="K43" s="6"/>
      <c r="L43" s="6"/>
    </row>
    <row r="44" spans="1:12" ht="16.5" customHeight="1">
      <c r="A44" s="6"/>
      <c r="B44" s="41" t="s">
        <v>85</v>
      </c>
      <c r="C44" s="37"/>
      <c r="D44" s="38"/>
      <c r="E44" s="42"/>
      <c r="F44" s="43"/>
      <c r="G44" s="50">
        <f t="shared" si="1"/>
        <v>0</v>
      </c>
      <c r="H44" s="51"/>
      <c r="I44" s="6"/>
      <c r="J44" s="7"/>
      <c r="K44" s="6"/>
      <c r="L44" s="6"/>
    </row>
    <row r="45" spans="1:12" ht="16.5" customHeight="1" thickBot="1">
      <c r="A45" s="6"/>
      <c r="B45" s="41" t="s">
        <v>86</v>
      </c>
      <c r="C45" s="39"/>
      <c r="D45" s="27"/>
      <c r="E45" s="137"/>
      <c r="F45" s="138"/>
      <c r="G45" s="135">
        <f t="shared" si="1"/>
        <v>0</v>
      </c>
      <c r="H45" s="136"/>
      <c r="I45" s="6"/>
      <c r="J45" s="7"/>
      <c r="K45" s="6"/>
      <c r="L45" s="6"/>
    </row>
    <row r="46" spans="1:12" ht="16.5" customHeight="1">
      <c r="A46" s="6"/>
      <c r="B46" s="8"/>
      <c r="C46" s="67" t="s">
        <v>19</v>
      </c>
      <c r="D46" s="61"/>
      <c r="E46" s="84" t="s">
        <v>18</v>
      </c>
      <c r="F46" s="85"/>
      <c r="G46" s="60" t="s">
        <v>19</v>
      </c>
      <c r="H46" s="62"/>
      <c r="I46" s="6"/>
      <c r="J46" s="7"/>
      <c r="K46" s="6"/>
      <c r="L46" s="6"/>
    </row>
    <row r="47" spans="1:12" ht="16.5" customHeight="1" thickBot="1">
      <c r="A47" s="6"/>
      <c r="B47" s="6"/>
      <c r="C47" s="101" t="s">
        <v>20</v>
      </c>
      <c r="D47" s="102"/>
      <c r="E47" s="86"/>
      <c r="F47" s="86"/>
      <c r="G47" s="58" t="s">
        <v>15</v>
      </c>
      <c r="H47" s="59"/>
      <c r="I47" s="6"/>
      <c r="J47" s="7"/>
      <c r="K47" s="6"/>
      <c r="L47" s="6"/>
    </row>
    <row r="48" spans="1:12" ht="16.5" customHeight="1">
      <c r="A48" s="6"/>
      <c r="B48" s="6"/>
      <c r="C48" s="100">
        <f>SUM(C21:C45)+((SUM(D21:D45))/60)</f>
        <v>10.666666666666666</v>
      </c>
      <c r="D48" s="100"/>
      <c r="E48" s="76">
        <f>10*LOG10((((C21+D21/60)*10^(E21/10))/8)+(((C22+D22/60)*10^(E22/10))/8)+(((C23+D23/60)*10^(E23/10))/8)+(((C24+D24/60)*10^(E24/10))/8)+(((C25+D25/60)*10^(E25/10))/8)+(((C26+D26/60)*10^(E26/10))/8)+(((C27+D27/60)*10^(E27/10))/8)+(((C28+D28/60)*10^(E28/10))/8)+(((C29+D29/60)*10^(E29/10))/8)+(((C30+D30/60)*10^(E30/10))/8)+(((C31+D31/60)*10^(E31/10))/8)+(((C32+D32/60)*10^(E32/10))/8)+(((C33+D33/60)*10^(E33/10))/8)+(((C34+D34/60)*10^(E34/10))/8)+(((C35+D35/60)*10^(E35/10))/8)+(((C36+D36/60)*10^(E36/10))/8)+(((C37+D37/60)*10^(E37/10))/8)+(((C38+D38/60)*10^(E38/10))/8)+(((C39+D39/60)*10^(E39/10))/8)+(((C40+D40/60)*10^(E40/10))/8)+(((C41+D41/60)*10^(E41/10))/8)+(((C42+D42/60)*10^(E42/10))/8)+(((C43+D43/60)*10^(E43/10))/8)+(((C44+D44/60)*10^(E44/10))/8)+(((C45+D45/60)*10^(E45/10))/8))</f>
        <v>86.20712282136587</v>
      </c>
      <c r="F48" s="77"/>
      <c r="G48" s="78">
        <f>SUM(G$21:G$45)</f>
        <v>1.320420572509989</v>
      </c>
      <c r="H48" s="78"/>
      <c r="I48" s="6"/>
      <c r="J48" s="7"/>
      <c r="K48" s="6"/>
      <c r="L48" s="6"/>
    </row>
    <row r="49" spans="1:11" ht="16.5" customHeight="1">
      <c r="A49" s="6"/>
      <c r="B49" s="6"/>
      <c r="C49" s="8"/>
      <c r="D49" s="8"/>
      <c r="E49" s="8"/>
      <c r="F49" s="8"/>
      <c r="G49" s="6"/>
      <c r="H49" s="6"/>
      <c r="I49" s="6"/>
      <c r="J49" s="7"/>
      <c r="K49" s="6"/>
    </row>
    <row r="50" spans="1:11" ht="16.5" customHeight="1">
      <c r="A50" s="6"/>
      <c r="B50" s="6"/>
      <c r="C50" s="6"/>
      <c r="D50" s="6"/>
      <c r="E50" s="6"/>
      <c r="F50" s="6"/>
      <c r="G50" s="6"/>
      <c r="H50" s="6"/>
      <c r="I50" s="6"/>
      <c r="J50" s="7"/>
      <c r="K50" s="6"/>
    </row>
    <row r="51" spans="1:23" ht="33.75" customHeight="1">
      <c r="A51" s="6"/>
      <c r="B51" s="6"/>
      <c r="C51" s="6"/>
      <c r="D51" s="6"/>
      <c r="E51" s="6"/>
      <c r="F51" s="6"/>
      <c r="G51" s="6"/>
      <c r="H51" s="6"/>
      <c r="I51" s="6"/>
      <c r="J51" s="7"/>
      <c r="K51" s="6"/>
      <c r="V51"/>
      <c r="W51"/>
    </row>
    <row r="52" spans="1:23" ht="15">
      <c r="A52" s="6"/>
      <c r="B52" s="56" t="s">
        <v>53</v>
      </c>
      <c r="C52" s="56"/>
      <c r="D52" s="56"/>
      <c r="E52" s="56"/>
      <c r="F52" s="56"/>
      <c r="G52" s="56"/>
      <c r="H52" s="56"/>
      <c r="I52" s="56"/>
      <c r="J52" s="7"/>
      <c r="K52" s="6"/>
      <c r="V52"/>
      <c r="W52"/>
    </row>
    <row r="53" spans="1:23" ht="18.75" customHeight="1">
      <c r="A53" s="6"/>
      <c r="B53" s="25"/>
      <c r="C53" s="26"/>
      <c r="D53" s="26"/>
      <c r="E53" s="26"/>
      <c r="F53" s="26"/>
      <c r="G53" s="26"/>
      <c r="H53" s="26"/>
      <c r="I53" s="26"/>
      <c r="J53" s="7"/>
      <c r="K53" s="6"/>
      <c r="V53"/>
      <c r="W53"/>
    </row>
    <row r="54" spans="1:23" ht="18.75" customHeight="1" thickBot="1">
      <c r="A54" s="6"/>
      <c r="B54" s="6"/>
      <c r="C54" s="28" t="s">
        <v>50</v>
      </c>
      <c r="D54" s="6"/>
      <c r="E54" s="4"/>
      <c r="F54" s="6"/>
      <c r="G54" s="4"/>
      <c r="H54" s="5"/>
      <c r="I54" s="5"/>
      <c r="J54" s="6"/>
      <c r="K54" s="6"/>
      <c r="V54"/>
      <c r="W54"/>
    </row>
    <row r="55" spans="1:23" ht="18.75" customHeight="1">
      <c r="A55" s="6"/>
      <c r="B55" s="6"/>
      <c r="C55" s="67" t="s">
        <v>7</v>
      </c>
      <c r="D55" s="61"/>
      <c r="E55" s="60" t="s">
        <v>20</v>
      </c>
      <c r="F55" s="61"/>
      <c r="G55" s="60" t="s">
        <v>20</v>
      </c>
      <c r="H55" s="62"/>
      <c r="I55" s="5"/>
      <c r="J55" s="6"/>
      <c r="K55" s="6"/>
      <c r="V55"/>
      <c r="W55"/>
    </row>
    <row r="56" spans="1:23" ht="18.75" customHeight="1" thickBot="1">
      <c r="A56" s="6"/>
      <c r="B56" s="6"/>
      <c r="C56" s="70" t="s">
        <v>25</v>
      </c>
      <c r="D56" s="71"/>
      <c r="E56" s="96" t="s">
        <v>21</v>
      </c>
      <c r="F56" s="97"/>
      <c r="G56" s="96" t="s">
        <v>22</v>
      </c>
      <c r="H56" s="99"/>
      <c r="I56" s="5"/>
      <c r="J56" s="6"/>
      <c r="K56" s="6"/>
      <c r="V56"/>
      <c r="W56"/>
    </row>
    <row r="57" spans="1:23" ht="18.75" customHeight="1">
      <c r="A57" s="6"/>
      <c r="B57" s="6"/>
      <c r="C57" s="68">
        <v>90</v>
      </c>
      <c r="D57" s="69"/>
      <c r="E57" s="98">
        <f>8/(2^((C$57-85)/3))</f>
        <v>2.5198420997897464</v>
      </c>
      <c r="F57" s="98"/>
      <c r="G57" s="98">
        <f>E57*60</f>
        <v>151.19052598738477</v>
      </c>
      <c r="H57" s="98"/>
      <c r="I57" s="6" t="s">
        <v>48</v>
      </c>
      <c r="J57" s="5"/>
      <c r="K57" s="5"/>
      <c r="L57" s="3"/>
      <c r="V57"/>
      <c r="W57"/>
    </row>
    <row r="58" spans="1:23" ht="18.75" customHeight="1">
      <c r="A58" s="6"/>
      <c r="B58" s="6"/>
      <c r="C58" s="31"/>
      <c r="D58" s="31"/>
      <c r="E58" s="113">
        <f>8/(2^((C$57-80)/3))</f>
        <v>0.7937005259840997</v>
      </c>
      <c r="F58" s="113"/>
      <c r="G58" s="113">
        <f>E58*60</f>
        <v>47.62203155904598</v>
      </c>
      <c r="H58" s="113"/>
      <c r="I58" s="6" t="s">
        <v>49</v>
      </c>
      <c r="J58" s="5"/>
      <c r="K58" s="5"/>
      <c r="L58" s="3"/>
      <c r="V58"/>
      <c r="W58"/>
    </row>
    <row r="59" spans="1:23" ht="18.75" customHeight="1">
      <c r="A59" s="6"/>
      <c r="B59" s="6"/>
      <c r="C59" s="31"/>
      <c r="D59" s="31"/>
      <c r="E59" s="29"/>
      <c r="F59" s="29"/>
      <c r="G59" s="57"/>
      <c r="H59" s="57"/>
      <c r="I59" s="6"/>
      <c r="J59" s="5"/>
      <c r="K59" s="5"/>
      <c r="V59"/>
      <c r="W59"/>
    </row>
    <row r="60" spans="1:23" ht="18.75" customHeight="1">
      <c r="A60" s="6"/>
      <c r="B60" s="6"/>
      <c r="C60" s="31"/>
      <c r="D60" s="31"/>
      <c r="E60" s="30"/>
      <c r="F60" s="29"/>
      <c r="G60" s="57"/>
      <c r="H60" s="57"/>
      <c r="I60" s="6"/>
      <c r="J60" s="5"/>
      <c r="K60" s="5"/>
      <c r="V60"/>
      <c r="W60"/>
    </row>
    <row r="61" spans="1:23" ht="18.75" customHeight="1">
      <c r="A61" s="6"/>
      <c r="B61" s="6"/>
      <c r="C61" s="6"/>
      <c r="D61" s="6"/>
      <c r="E61" s="6"/>
      <c r="F61" s="6"/>
      <c r="G61" s="6"/>
      <c r="H61" s="6"/>
      <c r="I61" s="6"/>
      <c r="J61" s="5"/>
      <c r="K61" s="5"/>
      <c r="V61"/>
      <c r="W61"/>
    </row>
    <row r="62" spans="1:23" ht="18.75" customHeight="1">
      <c r="A62" s="6"/>
      <c r="B62" s="6"/>
      <c r="C62" s="6"/>
      <c r="D62" s="6"/>
      <c r="E62" s="6"/>
      <c r="F62" s="6"/>
      <c r="G62" s="6"/>
      <c r="H62" s="6"/>
      <c r="I62" s="6"/>
      <c r="J62" s="5"/>
      <c r="V62"/>
      <c r="W62"/>
    </row>
    <row r="63" spans="1:23" ht="51.75" customHeight="1">
      <c r="A63" s="6"/>
      <c r="B63" s="91" t="s">
        <v>88</v>
      </c>
      <c r="C63" s="91"/>
      <c r="D63" s="91"/>
      <c r="E63" s="91"/>
      <c r="F63" s="91"/>
      <c r="G63" s="91"/>
      <c r="H63" s="91"/>
      <c r="I63" s="91"/>
      <c r="J63" s="5"/>
      <c r="V63"/>
      <c r="W63"/>
    </row>
    <row r="64" spans="1:23" ht="18.75" customHeight="1" thickBot="1">
      <c r="A64" s="6"/>
      <c r="B64" s="32"/>
      <c r="C64" s="32"/>
      <c r="D64" s="32"/>
      <c r="E64" s="32"/>
      <c r="F64" s="6"/>
      <c r="G64" s="6"/>
      <c r="H64" s="6"/>
      <c r="I64" s="6"/>
      <c r="J64" s="5"/>
      <c r="V64"/>
      <c r="W64"/>
    </row>
    <row r="65" spans="1:23" ht="18.75" customHeight="1">
      <c r="A65" s="6"/>
      <c r="B65" s="107" t="s">
        <v>23</v>
      </c>
      <c r="C65" s="108"/>
      <c r="D65" s="65" t="s">
        <v>64</v>
      </c>
      <c r="E65" s="66"/>
      <c r="F65" s="65" t="s">
        <v>65</v>
      </c>
      <c r="G65" s="66"/>
      <c r="H65" s="5"/>
      <c r="I65" s="5"/>
      <c r="J65" s="6"/>
      <c r="K65" s="1"/>
      <c r="V65"/>
      <c r="W65"/>
    </row>
    <row r="66" spans="1:23" ht="18.75" customHeight="1" thickBot="1">
      <c r="A66" s="6"/>
      <c r="B66" s="109" t="s">
        <v>57</v>
      </c>
      <c r="C66" s="110"/>
      <c r="D66" s="72" t="s">
        <v>24</v>
      </c>
      <c r="E66" s="73"/>
      <c r="F66" s="72" t="s">
        <v>24</v>
      </c>
      <c r="G66" s="73"/>
      <c r="H66" s="5"/>
      <c r="I66" s="16" t="s">
        <v>36</v>
      </c>
      <c r="J66" s="17"/>
      <c r="K66" s="1"/>
      <c r="V66"/>
      <c r="W66"/>
    </row>
    <row r="67" spans="1:23" ht="16.5" customHeight="1">
      <c r="A67" s="6"/>
      <c r="B67" s="111">
        <v>80.25</v>
      </c>
      <c r="C67" s="112"/>
      <c r="D67" s="74">
        <v>24</v>
      </c>
      <c r="E67" s="75"/>
      <c r="F67" s="54" t="s">
        <v>51</v>
      </c>
      <c r="G67" s="55"/>
      <c r="H67" s="5"/>
      <c r="I67" s="18" t="s">
        <v>58</v>
      </c>
      <c r="J67" s="19" t="s">
        <v>38</v>
      </c>
      <c r="K67" s="1"/>
      <c r="V67"/>
      <c r="W67"/>
    </row>
    <row r="68" spans="1:23" ht="16.5" customHeight="1">
      <c r="A68" s="6"/>
      <c r="B68" s="46">
        <v>81.5</v>
      </c>
      <c r="C68" s="47"/>
      <c r="D68" s="44">
        <v>18</v>
      </c>
      <c r="E68" s="45"/>
      <c r="F68" s="54" t="s">
        <v>60</v>
      </c>
      <c r="G68" s="55"/>
      <c r="H68" s="5"/>
      <c r="I68" s="20" t="s">
        <v>59</v>
      </c>
      <c r="J68" s="19" t="s">
        <v>37</v>
      </c>
      <c r="K68" s="1"/>
      <c r="V68"/>
      <c r="W68"/>
    </row>
    <row r="69" spans="1:23" ht="16.5" customHeight="1">
      <c r="A69" s="6"/>
      <c r="B69" s="46">
        <v>82</v>
      </c>
      <c r="C69" s="47"/>
      <c r="D69" s="44">
        <v>16</v>
      </c>
      <c r="E69" s="45"/>
      <c r="F69" s="54">
        <v>5</v>
      </c>
      <c r="G69" s="55"/>
      <c r="H69" s="5"/>
      <c r="I69" s="5"/>
      <c r="J69" s="6"/>
      <c r="K69" s="1"/>
      <c r="V69"/>
      <c r="W69"/>
    </row>
    <row r="70" spans="1:23" ht="16.5" customHeight="1">
      <c r="A70" s="6"/>
      <c r="B70" s="63">
        <v>83.25</v>
      </c>
      <c r="C70" s="64"/>
      <c r="D70" s="44">
        <v>12</v>
      </c>
      <c r="E70" s="45"/>
      <c r="F70" s="125" t="s">
        <v>61</v>
      </c>
      <c r="G70" s="55"/>
      <c r="H70" s="5"/>
      <c r="I70" s="5"/>
      <c r="J70" s="6"/>
      <c r="K70" s="1"/>
      <c r="V70"/>
      <c r="W70"/>
    </row>
    <row r="71" spans="1:23" ht="16.5" customHeight="1">
      <c r="A71" s="6"/>
      <c r="B71" s="46">
        <v>84</v>
      </c>
      <c r="C71" s="47"/>
      <c r="D71" s="44">
        <v>10</v>
      </c>
      <c r="E71" s="45"/>
      <c r="F71" s="54" t="s">
        <v>62</v>
      </c>
      <c r="G71" s="55"/>
      <c r="H71" s="5"/>
      <c r="I71" s="5"/>
      <c r="J71" s="6"/>
      <c r="K71" s="1"/>
      <c r="V71"/>
      <c r="W71"/>
    </row>
    <row r="72" spans="1:11" ht="16.5" customHeight="1">
      <c r="A72" s="6"/>
      <c r="B72" s="46">
        <v>85</v>
      </c>
      <c r="C72" s="47"/>
      <c r="D72" s="44">
        <v>8</v>
      </c>
      <c r="E72" s="45"/>
      <c r="F72" s="54" t="s">
        <v>52</v>
      </c>
      <c r="G72" s="55"/>
      <c r="H72" s="5"/>
      <c r="I72" s="5"/>
      <c r="J72" s="6"/>
      <c r="K72" s="1"/>
    </row>
    <row r="73" spans="1:11" ht="16.5" customHeight="1">
      <c r="A73" s="6"/>
      <c r="B73" s="63">
        <v>86.25</v>
      </c>
      <c r="C73" s="64"/>
      <c r="D73" s="44">
        <v>6</v>
      </c>
      <c r="E73" s="45"/>
      <c r="F73" s="54">
        <v>2</v>
      </c>
      <c r="G73" s="55"/>
      <c r="H73" s="5"/>
      <c r="I73" s="5"/>
      <c r="J73" s="6"/>
      <c r="K73" s="1"/>
    </row>
    <row r="74" spans="1:11" ht="16.5" customHeight="1">
      <c r="A74" s="6"/>
      <c r="B74" s="46">
        <v>88</v>
      </c>
      <c r="C74" s="47"/>
      <c r="D74" s="44">
        <v>4</v>
      </c>
      <c r="E74" s="45"/>
      <c r="F74" s="54" t="s">
        <v>39</v>
      </c>
      <c r="G74" s="55"/>
      <c r="H74" s="5"/>
      <c r="I74" s="5"/>
      <c r="J74" s="6"/>
      <c r="K74" s="1"/>
    </row>
    <row r="75" spans="1:11" ht="16.5" customHeight="1">
      <c r="A75" s="6"/>
      <c r="B75" s="63">
        <v>89.25</v>
      </c>
      <c r="C75" s="64"/>
      <c r="D75" s="44">
        <v>3</v>
      </c>
      <c r="E75" s="45"/>
      <c r="F75" s="54">
        <v>1</v>
      </c>
      <c r="G75" s="55"/>
      <c r="H75" s="5"/>
      <c r="I75" s="5"/>
      <c r="J75" s="6"/>
      <c r="K75" s="1"/>
    </row>
    <row r="76" spans="1:11" ht="16.5" customHeight="1">
      <c r="A76" s="6"/>
      <c r="B76" s="46">
        <v>91</v>
      </c>
      <c r="C76" s="47"/>
      <c r="D76" s="44">
        <v>2</v>
      </c>
      <c r="E76" s="45"/>
      <c r="F76" s="54" t="s">
        <v>40</v>
      </c>
      <c r="G76" s="55"/>
      <c r="H76" s="5"/>
      <c r="I76" s="5"/>
      <c r="J76" s="6"/>
      <c r="K76" s="1"/>
    </row>
    <row r="77" spans="1:11" ht="16.5" customHeight="1">
      <c r="A77" s="6"/>
      <c r="B77" s="63">
        <v>92.25</v>
      </c>
      <c r="C77" s="64"/>
      <c r="D77" s="44" t="s">
        <v>0</v>
      </c>
      <c r="E77" s="45"/>
      <c r="F77" s="54" t="s">
        <v>42</v>
      </c>
      <c r="G77" s="55"/>
      <c r="H77" s="5"/>
      <c r="I77" s="5"/>
      <c r="J77" s="6"/>
      <c r="K77" s="1"/>
    </row>
    <row r="78" spans="1:11" ht="16.5" customHeight="1">
      <c r="A78" s="6"/>
      <c r="B78" s="46">
        <v>94</v>
      </c>
      <c r="C78" s="47"/>
      <c r="D78" s="44">
        <v>1</v>
      </c>
      <c r="E78" s="45"/>
      <c r="F78" s="54" t="s">
        <v>41</v>
      </c>
      <c r="G78" s="55"/>
      <c r="H78" s="5"/>
      <c r="I78" s="5"/>
      <c r="J78" s="6"/>
      <c r="K78" s="1"/>
    </row>
    <row r="79" spans="1:11" ht="16.5" customHeight="1">
      <c r="A79" s="6"/>
      <c r="B79" s="46">
        <v>97</v>
      </c>
      <c r="C79" s="47"/>
      <c r="D79" s="44" t="s">
        <v>42</v>
      </c>
      <c r="E79" s="45"/>
      <c r="F79" s="54" t="s">
        <v>2</v>
      </c>
      <c r="G79" s="55"/>
      <c r="H79" s="5"/>
      <c r="I79" s="5"/>
      <c r="J79" s="6"/>
      <c r="K79" s="1"/>
    </row>
    <row r="80" spans="1:11" ht="16.5" customHeight="1">
      <c r="A80" s="6"/>
      <c r="B80" s="46">
        <v>100</v>
      </c>
      <c r="C80" s="47"/>
      <c r="D80" s="44" t="s">
        <v>63</v>
      </c>
      <c r="E80" s="45"/>
      <c r="F80" s="54" t="s">
        <v>3</v>
      </c>
      <c r="G80" s="55"/>
      <c r="H80" s="5"/>
      <c r="I80" s="5"/>
      <c r="J80" s="6"/>
      <c r="K80" s="1"/>
    </row>
    <row r="81" spans="1:11" ht="16.5" customHeight="1">
      <c r="A81" s="6"/>
      <c r="B81" s="48">
        <v>101.8</v>
      </c>
      <c r="C81" s="49"/>
      <c r="D81" s="44" t="s">
        <v>2</v>
      </c>
      <c r="E81" s="45"/>
      <c r="F81" s="54" t="s">
        <v>43</v>
      </c>
      <c r="G81" s="55"/>
      <c r="H81" s="5"/>
      <c r="I81" s="5"/>
      <c r="J81" s="6"/>
      <c r="K81" s="1"/>
    </row>
    <row r="82" spans="1:11" ht="16.5" customHeight="1">
      <c r="A82" s="6"/>
      <c r="B82" s="48">
        <v>104.8</v>
      </c>
      <c r="C82" s="49"/>
      <c r="D82" s="44" t="s">
        <v>3</v>
      </c>
      <c r="E82" s="45"/>
      <c r="F82" s="54" t="s">
        <v>44</v>
      </c>
      <c r="G82" s="55"/>
      <c r="H82" s="5"/>
      <c r="I82" s="5"/>
      <c r="J82" s="6"/>
      <c r="K82" s="1"/>
    </row>
    <row r="83" spans="1:11" ht="16.5" customHeight="1">
      <c r="A83" s="6"/>
      <c r="B83" s="48">
        <v>111.8</v>
      </c>
      <c r="C83" s="49"/>
      <c r="D83" s="44" t="s">
        <v>4</v>
      </c>
      <c r="E83" s="45"/>
      <c r="F83" s="54" t="s">
        <v>45</v>
      </c>
      <c r="G83" s="55"/>
      <c r="H83" s="5"/>
      <c r="I83" s="5"/>
      <c r="J83" s="6"/>
      <c r="K83" s="1"/>
    </row>
    <row r="84" spans="1:11" ht="16.5" customHeight="1">
      <c r="A84" s="6"/>
      <c r="B84" s="48">
        <v>114.8</v>
      </c>
      <c r="C84" s="49"/>
      <c r="D84" s="44" t="s">
        <v>5</v>
      </c>
      <c r="E84" s="45"/>
      <c r="F84" s="54" t="s">
        <v>46</v>
      </c>
      <c r="G84" s="55"/>
      <c r="H84" s="5"/>
      <c r="I84" s="5"/>
      <c r="J84" s="6"/>
      <c r="K84" s="1"/>
    </row>
    <row r="85" spans="1:11" ht="16.5" customHeight="1" thickBot="1">
      <c r="A85" s="6"/>
      <c r="B85" s="134" t="s">
        <v>1</v>
      </c>
      <c r="C85" s="126"/>
      <c r="D85" s="126" t="s">
        <v>6</v>
      </c>
      <c r="E85" s="127"/>
      <c r="F85" s="126" t="s">
        <v>6</v>
      </c>
      <c r="G85" s="127"/>
      <c r="H85" s="5"/>
      <c r="I85" s="5"/>
      <c r="J85" s="6"/>
      <c r="K85" s="1"/>
    </row>
    <row r="86" spans="1:10" ht="15">
      <c r="A86" s="6"/>
      <c r="B86" s="32"/>
      <c r="C86" s="32"/>
      <c r="D86" s="32"/>
      <c r="E86" s="32"/>
      <c r="F86" s="6"/>
      <c r="G86" s="6"/>
      <c r="H86" s="6"/>
      <c r="I86" s="6"/>
      <c r="J86" s="5"/>
    </row>
    <row r="87" spans="1:10" ht="15">
      <c r="A87" s="6"/>
      <c r="B87" s="32"/>
      <c r="C87" s="32"/>
      <c r="D87" s="32"/>
      <c r="E87" s="32"/>
      <c r="F87" s="6"/>
      <c r="G87" s="6"/>
      <c r="H87" s="6"/>
      <c r="I87" s="6"/>
      <c r="J87" s="5"/>
    </row>
    <row r="88" spans="1:10" ht="15.75" thickBot="1">
      <c r="A88" s="6"/>
      <c r="B88" s="32"/>
      <c r="C88" s="32"/>
      <c r="D88" s="32"/>
      <c r="E88" s="32"/>
      <c r="F88" s="6"/>
      <c r="G88" s="6"/>
      <c r="H88" s="6"/>
      <c r="I88" s="6"/>
      <c r="J88" s="5"/>
    </row>
    <row r="89" spans="1:10" ht="33" customHeight="1" thickBot="1">
      <c r="A89" s="131" t="s">
        <v>87</v>
      </c>
      <c r="B89" s="132"/>
      <c r="C89" s="132"/>
      <c r="D89" s="132"/>
      <c r="E89" s="132"/>
      <c r="F89" s="132"/>
      <c r="G89" s="132"/>
      <c r="H89" s="132"/>
      <c r="I89" s="132"/>
      <c r="J89" s="133"/>
    </row>
    <row r="90" spans="1:10" ht="12.75">
      <c r="A90" s="6"/>
      <c r="B90" s="6"/>
      <c r="C90" s="6"/>
      <c r="D90" s="6"/>
      <c r="E90" s="6"/>
      <c r="F90" s="6"/>
      <c r="G90" s="6"/>
      <c r="H90" s="6"/>
      <c r="I90" s="6"/>
      <c r="J90" s="5"/>
    </row>
    <row r="91" spans="1:11" ht="12.75">
      <c r="A91" s="6"/>
      <c r="B91" s="6"/>
      <c r="C91" s="6"/>
      <c r="D91" s="6"/>
      <c r="E91" s="6"/>
      <c r="F91" s="6"/>
      <c r="G91" s="6"/>
      <c r="H91" s="6"/>
      <c r="I91" s="6"/>
      <c r="J91" s="6"/>
      <c r="K91" s="1"/>
    </row>
    <row r="92" spans="1:11" ht="12.75">
      <c r="A92" s="6"/>
      <c r="B92" s="6"/>
      <c r="C92" s="6"/>
      <c r="D92" s="6"/>
      <c r="E92" s="6"/>
      <c r="F92" s="6"/>
      <c r="G92" s="6"/>
      <c r="H92" s="6"/>
      <c r="I92" s="6"/>
      <c r="J92" s="6"/>
      <c r="K92" s="1"/>
    </row>
    <row r="93" spans="1:11" ht="12.75">
      <c r="A93" s="6"/>
      <c r="B93" s="6"/>
      <c r="C93" s="6"/>
      <c r="D93" s="6"/>
      <c r="E93" s="6"/>
      <c r="F93" s="6"/>
      <c r="G93" s="6"/>
      <c r="H93" s="6"/>
      <c r="I93" s="6"/>
      <c r="J93" s="6"/>
      <c r="K93" s="1"/>
    </row>
    <row r="94" spans="1:11" ht="12.75">
      <c r="A94" s="6"/>
      <c r="B94" s="6"/>
      <c r="C94" s="6"/>
      <c r="D94" s="6"/>
      <c r="E94" s="6"/>
      <c r="F94" s="6"/>
      <c r="G94" s="6"/>
      <c r="H94" s="6"/>
      <c r="I94" s="6"/>
      <c r="J94" s="6"/>
      <c r="K94" s="1"/>
    </row>
    <row r="95" spans="1:11" ht="12.75">
      <c r="A95" s="6"/>
      <c r="B95" s="6"/>
      <c r="C95" s="6"/>
      <c r="D95" s="6"/>
      <c r="E95" s="6"/>
      <c r="F95" s="6"/>
      <c r="G95" s="6"/>
      <c r="H95" s="6"/>
      <c r="I95" s="6"/>
      <c r="J95" s="6"/>
      <c r="K95" s="1"/>
    </row>
    <row r="96" spans="1:11" ht="12.75">
      <c r="A96" s="6"/>
      <c r="B96" s="6"/>
      <c r="C96" s="6"/>
      <c r="D96" s="6"/>
      <c r="E96" s="6"/>
      <c r="F96" s="6"/>
      <c r="G96" s="6"/>
      <c r="H96" s="6"/>
      <c r="I96" s="6"/>
      <c r="J96" s="6"/>
      <c r="K96" s="1"/>
    </row>
    <row r="97" spans="1:11" ht="12.75">
      <c r="A97" s="6"/>
      <c r="B97" s="6"/>
      <c r="C97" s="6"/>
      <c r="D97" s="6"/>
      <c r="E97" s="6"/>
      <c r="F97" s="6"/>
      <c r="G97" s="6"/>
      <c r="H97" s="6"/>
      <c r="I97" s="6"/>
      <c r="J97" s="6"/>
      <c r="K97" s="1"/>
    </row>
    <row r="98" spans="1:11" ht="16.5">
      <c r="A98" s="6"/>
      <c r="B98" s="33" t="s">
        <v>26</v>
      </c>
      <c r="C98" s="6"/>
      <c r="D98" s="6"/>
      <c r="E98" s="6"/>
      <c r="F98" s="6"/>
      <c r="G98" s="6"/>
      <c r="H98" s="6"/>
      <c r="I98" s="6"/>
      <c r="J98" s="6"/>
      <c r="K98" s="1"/>
    </row>
    <row r="99" spans="1:11" ht="19.5">
      <c r="A99" s="6"/>
      <c r="B99" s="34" t="s">
        <v>27</v>
      </c>
      <c r="C99" s="6"/>
      <c r="D99" s="6"/>
      <c r="E99" s="6"/>
      <c r="F99" s="6"/>
      <c r="G99" s="6"/>
      <c r="H99" s="6"/>
      <c r="I99" s="6"/>
      <c r="J99" s="6"/>
      <c r="K99" s="1"/>
    </row>
    <row r="100" spans="1:11" ht="16.5">
      <c r="A100" s="6"/>
      <c r="B100" s="34" t="s">
        <v>28</v>
      </c>
      <c r="C100" s="6"/>
      <c r="D100" s="6"/>
      <c r="E100" s="6"/>
      <c r="F100" s="6"/>
      <c r="G100" s="6"/>
      <c r="H100" s="6"/>
      <c r="I100" s="6"/>
      <c r="J100" s="6"/>
      <c r="K100" s="1"/>
    </row>
    <row r="101" spans="1:11" ht="16.5">
      <c r="A101" s="6"/>
      <c r="B101" s="34" t="s">
        <v>29</v>
      </c>
      <c r="C101" s="6"/>
      <c r="D101" s="6"/>
      <c r="E101" s="6"/>
      <c r="F101" s="6"/>
      <c r="G101" s="6"/>
      <c r="H101" s="6"/>
      <c r="I101" s="6"/>
      <c r="J101" s="6"/>
      <c r="K101" s="1"/>
    </row>
    <row r="102" spans="1:11" ht="19.5">
      <c r="A102" s="6"/>
      <c r="B102" s="34" t="s">
        <v>54</v>
      </c>
      <c r="C102" s="6"/>
      <c r="D102" s="6"/>
      <c r="E102" s="6"/>
      <c r="F102" s="6"/>
      <c r="G102" s="6"/>
      <c r="H102" s="6"/>
      <c r="I102" s="6"/>
      <c r="J102" s="6"/>
      <c r="K102" s="1"/>
    </row>
    <row r="103" spans="1:11" ht="19.5">
      <c r="A103" s="6"/>
      <c r="B103" s="34" t="s">
        <v>30</v>
      </c>
      <c r="C103" s="6"/>
      <c r="D103" s="6"/>
      <c r="E103" s="6"/>
      <c r="F103" s="6"/>
      <c r="G103" s="6"/>
      <c r="H103" s="6"/>
      <c r="I103" s="6"/>
      <c r="J103" s="6"/>
      <c r="K103" s="1"/>
    </row>
    <row r="104" spans="1:11" ht="16.5">
      <c r="A104" s="4"/>
      <c r="B104" s="34" t="s">
        <v>31</v>
      </c>
      <c r="C104" s="6"/>
      <c r="D104" s="6"/>
      <c r="E104" s="6"/>
      <c r="F104" s="6"/>
      <c r="G104" s="6"/>
      <c r="H104" s="6"/>
      <c r="I104" s="6"/>
      <c r="J104" s="6"/>
      <c r="K104" s="1"/>
    </row>
    <row r="105" spans="1:11" ht="12">
      <c r="A105" s="6"/>
      <c r="B105" s="6"/>
      <c r="C105" s="6"/>
      <c r="D105" s="6"/>
      <c r="E105" s="6"/>
      <c r="F105" s="6"/>
      <c r="G105" s="6"/>
      <c r="H105" s="6"/>
      <c r="I105" s="6"/>
      <c r="J105" s="6"/>
      <c r="K105" s="1"/>
    </row>
    <row r="108" spans="2:9" ht="12">
      <c r="B108" s="128" t="s">
        <v>66</v>
      </c>
      <c r="C108" s="129"/>
      <c r="D108" s="129"/>
      <c r="E108" s="129"/>
      <c r="F108" s="129"/>
      <c r="G108" s="129"/>
      <c r="H108" s="129"/>
      <c r="I108" s="130"/>
    </row>
  </sheetData>
  <sheetProtection/>
  <mergeCells count="156">
    <mergeCell ref="G39:H39"/>
    <mergeCell ref="G35:H35"/>
    <mergeCell ref="G36:H36"/>
    <mergeCell ref="G37:H37"/>
    <mergeCell ref="G38:H38"/>
    <mergeCell ref="E33:F33"/>
    <mergeCell ref="E34:F34"/>
    <mergeCell ref="E35:F35"/>
    <mergeCell ref="E36:F36"/>
    <mergeCell ref="D84:E84"/>
    <mergeCell ref="B63:I63"/>
    <mergeCell ref="G26:H26"/>
    <mergeCell ref="G27:H27"/>
    <mergeCell ref="G28:H28"/>
    <mergeCell ref="G29:H29"/>
    <mergeCell ref="G30:H30"/>
    <mergeCell ref="G31:H31"/>
    <mergeCell ref="G32:H32"/>
    <mergeCell ref="G33:H33"/>
    <mergeCell ref="D82:E82"/>
    <mergeCell ref="B108:I108"/>
    <mergeCell ref="A89:J89"/>
    <mergeCell ref="F82:G82"/>
    <mergeCell ref="F83:G83"/>
    <mergeCell ref="F84:G84"/>
    <mergeCell ref="F85:G85"/>
    <mergeCell ref="B83:C83"/>
    <mergeCell ref="B84:C84"/>
    <mergeCell ref="B85:C85"/>
    <mergeCell ref="F76:G76"/>
    <mergeCell ref="F77:G77"/>
    <mergeCell ref="D85:E85"/>
    <mergeCell ref="F78:G78"/>
    <mergeCell ref="F79:G79"/>
    <mergeCell ref="F80:G80"/>
    <mergeCell ref="F81:G81"/>
    <mergeCell ref="D78:E78"/>
    <mergeCell ref="D79:E79"/>
    <mergeCell ref="D80:E80"/>
    <mergeCell ref="F70:G70"/>
    <mergeCell ref="F71:G71"/>
    <mergeCell ref="F72:G72"/>
    <mergeCell ref="F73:G73"/>
    <mergeCell ref="F74:G74"/>
    <mergeCell ref="F75:G75"/>
    <mergeCell ref="H7:I7"/>
    <mergeCell ref="H8:I8"/>
    <mergeCell ref="H9:I9"/>
    <mergeCell ref="D7:G7"/>
    <mergeCell ref="E19:F19"/>
    <mergeCell ref="E20:F20"/>
    <mergeCell ref="B65:C65"/>
    <mergeCell ref="B66:C66"/>
    <mergeCell ref="B67:C67"/>
    <mergeCell ref="B68:C68"/>
    <mergeCell ref="E58:F58"/>
    <mergeCell ref="G58:H58"/>
    <mergeCell ref="F65:G65"/>
    <mergeCell ref="F66:G66"/>
    <mergeCell ref="F67:G67"/>
    <mergeCell ref="F68:G68"/>
    <mergeCell ref="B5:I5"/>
    <mergeCell ref="E56:F56"/>
    <mergeCell ref="E57:F57"/>
    <mergeCell ref="G56:H56"/>
    <mergeCell ref="G57:H57"/>
    <mergeCell ref="C48:D48"/>
    <mergeCell ref="C47:D47"/>
    <mergeCell ref="D9:E9"/>
    <mergeCell ref="B7:C7"/>
    <mergeCell ref="B9:C9"/>
    <mergeCell ref="E46:F47"/>
    <mergeCell ref="C46:D46"/>
    <mergeCell ref="G20:H20"/>
    <mergeCell ref="G19:H19"/>
    <mergeCell ref="B17:I17"/>
    <mergeCell ref="F9:G9"/>
    <mergeCell ref="C19:D19"/>
    <mergeCell ref="E21:F21"/>
    <mergeCell ref="E22:F22"/>
    <mergeCell ref="G34:H34"/>
    <mergeCell ref="E29:F29"/>
    <mergeCell ref="E30:F30"/>
    <mergeCell ref="E31:F31"/>
    <mergeCell ref="E32:F32"/>
    <mergeCell ref="B8:C8"/>
    <mergeCell ref="D8:E8"/>
    <mergeCell ref="F8:G8"/>
    <mergeCell ref="E26:F26"/>
    <mergeCell ref="E41:F41"/>
    <mergeCell ref="E42:F42"/>
    <mergeCell ref="E43:F43"/>
    <mergeCell ref="E44:F44"/>
    <mergeCell ref="E23:F23"/>
    <mergeCell ref="E24:F24"/>
    <mergeCell ref="E25:F25"/>
    <mergeCell ref="E40:F40"/>
    <mergeCell ref="E27:F27"/>
    <mergeCell ref="E28:F28"/>
    <mergeCell ref="E45:F45"/>
    <mergeCell ref="E48:F48"/>
    <mergeCell ref="G40:H40"/>
    <mergeCell ref="G41:H41"/>
    <mergeCell ref="G43:H43"/>
    <mergeCell ref="G42:H42"/>
    <mergeCell ref="G44:H44"/>
    <mergeCell ref="G45:H45"/>
    <mergeCell ref="G48:H48"/>
    <mergeCell ref="G46:H46"/>
    <mergeCell ref="D65:E65"/>
    <mergeCell ref="B78:C78"/>
    <mergeCell ref="C55:D55"/>
    <mergeCell ref="C57:D57"/>
    <mergeCell ref="C56:D56"/>
    <mergeCell ref="B76:C76"/>
    <mergeCell ref="B77:C77"/>
    <mergeCell ref="D66:E66"/>
    <mergeCell ref="D67:E67"/>
    <mergeCell ref="D68:E68"/>
    <mergeCell ref="G47:H47"/>
    <mergeCell ref="E55:F55"/>
    <mergeCell ref="G55:H55"/>
    <mergeCell ref="B74:C74"/>
    <mergeCell ref="B75:C75"/>
    <mergeCell ref="B69:C69"/>
    <mergeCell ref="B70:C70"/>
    <mergeCell ref="B71:C71"/>
    <mergeCell ref="B72:C72"/>
    <mergeCell ref="B73:C73"/>
    <mergeCell ref="B82:C82"/>
    <mergeCell ref="G23:H23"/>
    <mergeCell ref="G22:H22"/>
    <mergeCell ref="G21:H21"/>
    <mergeCell ref="F69:G69"/>
    <mergeCell ref="G25:H25"/>
    <mergeCell ref="G24:H24"/>
    <mergeCell ref="B52:I52"/>
    <mergeCell ref="G59:H59"/>
    <mergeCell ref="G60:H60"/>
    <mergeCell ref="D74:E74"/>
    <mergeCell ref="D75:E75"/>
    <mergeCell ref="D76:E76"/>
    <mergeCell ref="B79:C79"/>
    <mergeCell ref="B80:C80"/>
    <mergeCell ref="B81:C81"/>
    <mergeCell ref="D81:E81"/>
    <mergeCell ref="E37:F37"/>
    <mergeCell ref="E38:F38"/>
    <mergeCell ref="E39:F39"/>
    <mergeCell ref="D83:E83"/>
    <mergeCell ref="D69:E69"/>
    <mergeCell ref="D70:E70"/>
    <mergeCell ref="D71:E71"/>
    <mergeCell ref="D77:E77"/>
    <mergeCell ref="D72:E72"/>
    <mergeCell ref="D73:E73"/>
  </mergeCells>
  <conditionalFormatting sqref="E48:F48 H9:I9">
    <cfRule type="cellIs" priority="1" dxfId="2" operator="greaterThan" stopIfTrue="1">
      <formula>84.999</formula>
    </cfRule>
    <cfRule type="cellIs" priority="2" dxfId="1" operator="greaterThan" stopIfTrue="1">
      <formula>79.999</formula>
    </cfRule>
    <cfRule type="cellIs" priority="3" dxfId="0" operator="lessThan" stopIfTrue="1">
      <formula>80</formula>
    </cfRule>
  </conditionalFormatting>
  <printOptions/>
  <pageMargins left="0.75" right="0.75" top="1" bottom="1" header="0.5" footer="0.5"/>
  <pageSetup fitToHeight="2" orientation="portrait"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OHCOW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Oudyk</dc:creator>
  <cp:keywords/>
  <dc:description/>
  <cp:lastModifiedBy>John Oudyk</cp:lastModifiedBy>
  <cp:lastPrinted>2007-02-19T20:31:01Z</cp:lastPrinted>
  <dcterms:created xsi:type="dcterms:W3CDTF">2007-01-04T16:16:51Z</dcterms:created>
  <dcterms:modified xsi:type="dcterms:W3CDTF">2016-04-21T18:30:08Z</dcterms:modified>
  <cp:category/>
  <cp:version/>
  <cp:contentType/>
  <cp:contentStatus/>
</cp:coreProperties>
</file>